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860"/>
  </bookViews>
  <sheets>
    <sheet name="拼多多" sheetId="1" r:id="rId1"/>
    <sheet name="清仓产品" sheetId="2" r:id="rId2"/>
  </sheets>
  <definedNames>
    <definedName name="_xlnm._FilterDatabase" localSheetId="0" hidden="1">拼多多!$A$2:$UB$84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BE7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补1月刷单金额</t>
        </r>
        <r>
          <rPr>
            <sz val="10"/>
            <rFont val="宋体"/>
            <charset val="134"/>
          </rPr>
          <t xml:space="preserve">
  - 丘丽芬</t>
        </r>
      </text>
    </comment>
    <comment ref="BF7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补1月刷单金额
</t>
        </r>
        <r>
          <rPr>
            <sz val="10"/>
            <rFont val="宋体"/>
            <charset val="134"/>
          </rPr>
          <t xml:space="preserve">
  - 丘丽芬</t>
        </r>
      </text>
    </comment>
    <comment ref="FM12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3月退款成本公式错误，少计算1255.71，差额调整在4月
</t>
        </r>
        <r>
          <rPr>
            <sz val="10"/>
            <rFont val="宋体"/>
            <charset val="134"/>
          </rPr>
          <t xml:space="preserve">
  - 丘丽芬</t>
        </r>
      </text>
    </comment>
    <comment ref="CZ39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固定数值为3月周度合计的退款比例</t>
        </r>
        <r>
          <rPr>
            <sz val="10"/>
            <rFont val="宋体"/>
            <charset val="134"/>
          </rPr>
          <t xml:space="preserve">
  - 丘丽芬</t>
        </r>
      </text>
    </comment>
    <comment ref="N44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上期评价有礼退款1433元</t>
        </r>
        <r>
          <rPr>
            <sz val="10"/>
            <rFont val="宋体"/>
            <charset val="134"/>
          </rPr>
          <t xml:space="preserve">
  - 丘丽芬</t>
        </r>
      </text>
    </comment>
    <comment ref="EX82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TMT渠道4月份开始固定扣点变为2%		</t>
        </r>
        <r>
          <rPr>
            <sz val="10"/>
            <rFont val="宋体"/>
            <charset val="134"/>
          </rPr>
          <t xml:space="preserve">
  - 丘丽芬</t>
        </r>
      </text>
    </comment>
  </commentList>
</comments>
</file>

<file path=xl/comments2.xml><?xml version="1.0" encoding="utf-8"?>
<comments xmlns="http://schemas.openxmlformats.org/spreadsheetml/2006/main">
  <authors>
    <author>Unknown User</author>
  </authors>
  <commentList>
    <comment ref="R21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</t>
        </r>
        <r>
          <rPr>
            <sz val="10"/>
            <rFont val="宋体"/>
            <charset val="134"/>
          </rPr>
          <t xml:space="preserve">
  - 丘丽芬</t>
        </r>
      </text>
    </comment>
    <comment ref="Q24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
</t>
        </r>
        <r>
          <rPr>
            <sz val="10"/>
            <rFont val="宋体"/>
            <charset val="134"/>
          </rPr>
          <t xml:space="preserve">
  - 丘丽芬</t>
        </r>
      </text>
    </comment>
    <comment ref="R24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
</t>
        </r>
        <r>
          <rPr>
            <sz val="10"/>
            <rFont val="宋体"/>
            <charset val="134"/>
          </rPr>
          <t xml:space="preserve">
  - 丘丽芬</t>
        </r>
      </text>
    </comment>
    <comment ref="R26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
</t>
        </r>
        <r>
          <rPr>
            <sz val="10"/>
            <rFont val="宋体"/>
            <charset val="134"/>
          </rPr>
          <t xml:space="preserve">
  - 丘丽芬</t>
        </r>
      </text>
    </comment>
    <comment ref="Q27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
</t>
        </r>
        <r>
          <rPr>
            <sz val="10"/>
            <rFont val="宋体"/>
            <charset val="134"/>
          </rPr>
          <t xml:space="preserve">
  - 丘丽芬</t>
        </r>
      </text>
    </comment>
    <comment ref="R29" authorId="0">
      <text>
        <r>
          <rPr>
            <b/>
            <sz val="9"/>
            <color rgb="FF000000"/>
            <rFont val="宋体"/>
            <charset val="134"/>
          </rPr>
          <t>MyPC:</t>
        </r>
        <r>
          <rPr>
            <sz val="9"/>
            <color rgb="FF000000"/>
            <rFont val="宋体"/>
            <charset val="134"/>
          </rPr>
          <t xml:space="preserve">
补5月数据
</t>
        </r>
        <r>
          <rPr>
            <sz val="10"/>
            <rFont val="宋体"/>
            <charset val="134"/>
          </rPr>
          <t xml:space="preserve">
  - 丘丽芬</t>
        </r>
      </text>
    </comment>
  </commentList>
</comments>
</file>

<file path=xl/sharedStrings.xml><?xml version="1.0" encoding="utf-8"?>
<sst xmlns="http://schemas.openxmlformats.org/spreadsheetml/2006/main" count="350" uniqueCount="161">
  <si>
    <t>2026年全年累计汇总表</t>
  </si>
  <si>
    <t>1月数据</t>
  </si>
  <si>
    <t>2月数据</t>
  </si>
  <si>
    <t>3月数据</t>
  </si>
  <si>
    <t>4月数据</t>
  </si>
  <si>
    <t>5月数据</t>
  </si>
  <si>
    <t>6月数据</t>
  </si>
  <si>
    <t>7月数据</t>
  </si>
  <si>
    <t>8月数据</t>
  </si>
  <si>
    <t>9月数据</t>
  </si>
  <si>
    <t>10月数据</t>
  </si>
  <si>
    <t>11月数据</t>
  </si>
  <si>
    <t>12月数据</t>
  </si>
  <si>
    <t>本年累计数据</t>
  </si>
  <si>
    <t>大类</t>
  </si>
  <si>
    <t>会计科目</t>
  </si>
  <si>
    <t>P1</t>
  </si>
  <si>
    <t>P2</t>
  </si>
  <si>
    <t>P3</t>
  </si>
  <si>
    <t>P4</t>
  </si>
  <si>
    <t>P5</t>
  </si>
  <si>
    <t>P6</t>
  </si>
  <si>
    <t>P7</t>
  </si>
  <si>
    <t>P8</t>
  </si>
  <si>
    <t>P9（TMT康复）</t>
  </si>
  <si>
    <t>P10（Seruna）</t>
  </si>
  <si>
    <t>P11（安踏）</t>
  </si>
  <si>
    <t>P13（安踏）</t>
  </si>
  <si>
    <t>P14（安德玛）</t>
  </si>
  <si>
    <t>P15（安踏）</t>
  </si>
  <si>
    <t>P16（Seruna）</t>
  </si>
  <si>
    <t>P17（安德玛）</t>
  </si>
  <si>
    <t>P18（嘉菲克）</t>
  </si>
  <si>
    <t>P19（Seruna）</t>
  </si>
  <si>
    <t>P20（Seruna）</t>
  </si>
  <si>
    <t>P21（Seruna）</t>
  </si>
  <si>
    <t>P22（嘉菲克）</t>
  </si>
  <si>
    <t>P23（Seruna）</t>
  </si>
  <si>
    <t>P24（enyisa）</t>
  </si>
  <si>
    <t>P备用6</t>
  </si>
  <si>
    <t>合计</t>
  </si>
  <si>
    <t>品牌</t>
  </si>
  <si>
    <t>tmt</t>
  </si>
  <si>
    <t>tmt康复</t>
  </si>
  <si>
    <t>seruna</t>
  </si>
  <si>
    <t>安踏</t>
  </si>
  <si>
    <t>安德玛</t>
  </si>
  <si>
    <t>jfk</t>
  </si>
  <si>
    <t>enyisa</t>
  </si>
  <si>
    <t>指标</t>
  </si>
  <si>
    <t>单量</t>
  </si>
  <si>
    <t>客单价</t>
  </si>
  <si>
    <t>主营业务收入</t>
  </si>
  <si>
    <t>销售额</t>
  </si>
  <si>
    <t>减：刷单金额</t>
  </si>
  <si>
    <t>减：退款金额</t>
  </si>
  <si>
    <t>减：1元活动退款金额</t>
  </si>
  <si>
    <t>本月净营收（元）</t>
  </si>
  <si>
    <t>主营业务成本</t>
  </si>
  <si>
    <t>销售成本</t>
  </si>
  <si>
    <t>减：销售退货成本</t>
  </si>
  <si>
    <t>主营业务成本小计（元）</t>
  </si>
  <si>
    <t>毛利（一毛额）</t>
  </si>
  <si>
    <t>毛利率（一毛率）</t>
  </si>
  <si>
    <t>销售费用-营销费用</t>
  </si>
  <si>
    <t>【拼多多】推广支出</t>
  </si>
  <si>
    <t>推广-工具推广费小计</t>
  </si>
  <si>
    <t>【拼多多】百亿补贴活动服务费</t>
  </si>
  <si>
    <t>【拼多多】百亿补贴技术服务费</t>
  </si>
  <si>
    <t>【拼多多】先用后付技术服务费</t>
  </si>
  <si>
    <t>推广-市场推广费小计</t>
  </si>
  <si>
    <t>推广-促销折扣小计</t>
  </si>
  <si>
    <t>推广费合计</t>
  </si>
  <si>
    <t>【拼多多】多多进宝费用扣除（佣金及软件服务费）</t>
  </si>
  <si>
    <t>平台佣金小计</t>
  </si>
  <si>
    <t>【拼多多】技术服务费</t>
  </si>
  <si>
    <t>平台服务费小计</t>
  </si>
  <si>
    <t>平台返利小计</t>
  </si>
  <si>
    <t>【拼多多】商家物流服务承诺未兑现</t>
  </si>
  <si>
    <t>平台处罚小计</t>
  </si>
  <si>
    <t>平台费用合计</t>
  </si>
  <si>
    <t>【拼多多】消费者体验提升计划费用-退货包运费</t>
  </si>
  <si>
    <t>【拼多多】商家责任退货运费扣款</t>
  </si>
  <si>
    <t>销售快递费</t>
  </si>
  <si>
    <t>物流费小计</t>
  </si>
  <si>
    <t>仓储费小计</t>
  </si>
  <si>
    <t>刷单费用</t>
  </si>
  <si>
    <t>拍单小计</t>
  </si>
  <si>
    <t>包装物</t>
  </si>
  <si>
    <t/>
  </si>
  <si>
    <t>货损</t>
  </si>
  <si>
    <t>包装费</t>
  </si>
  <si>
    <t>售后费用-差价</t>
  </si>
  <si>
    <t>售后费用-赔偿&amp;补偿</t>
  </si>
  <si>
    <t>售后费用-好评</t>
  </si>
  <si>
    <t>售后费用-退运费</t>
  </si>
  <si>
    <t>6</t>
  </si>
  <si>
    <t>8.4</t>
  </si>
  <si>
    <t>售后费用-其他</t>
  </si>
  <si>
    <t>售后费用-买家秀</t>
  </si>
  <si>
    <t>售后费用-赞助</t>
  </si>
  <si>
    <t>售后小计</t>
  </si>
  <si>
    <t>营销费用</t>
  </si>
  <si>
    <t>营销费用率</t>
  </si>
  <si>
    <t>营销利润（二毛额）</t>
  </si>
  <si>
    <t>营销利润率（二毛率）</t>
  </si>
  <si>
    <r>
      <t>销售费用-</t>
    </r>
    <r>
      <rPr>
        <sz val="10"/>
        <rFont val="黑体"/>
        <charset val="134"/>
      </rPr>
      <t xml:space="preserve">
</t>
    </r>
    <r>
      <rPr>
        <b/>
        <sz val="9"/>
        <color rgb="FF000000"/>
        <rFont val="黑体"/>
        <charset val="134"/>
      </rPr>
      <t>运营&amp;美工人工</t>
    </r>
  </si>
  <si>
    <t>运营人员工资</t>
  </si>
  <si>
    <t>美工人员工资（店铺专属）</t>
  </si>
  <si>
    <t>工资小计</t>
  </si>
  <si>
    <t>工资费用率</t>
  </si>
  <si>
    <t>人工利润（三毛额）</t>
  </si>
  <si>
    <t>人工利润率（三毛率）</t>
  </si>
  <si>
    <t>销售费用-运营日常费用</t>
  </si>
  <si>
    <t>摄影费用</t>
  </si>
  <si>
    <t>产品费用（包含样品费、开模费、打样费、检测费、商标专利费）</t>
  </si>
  <si>
    <t>样品费</t>
  </si>
  <si>
    <t>办公费</t>
  </si>
  <si>
    <t>差旅费</t>
  </si>
  <si>
    <t>培训费</t>
  </si>
  <si>
    <t>市内交通费</t>
  </si>
  <si>
    <t>固定资产折旧费</t>
  </si>
  <si>
    <t>员工福利费</t>
  </si>
  <si>
    <t>低值易耗品</t>
  </si>
  <si>
    <t>软件费</t>
  </si>
  <si>
    <t>业务招待费</t>
  </si>
  <si>
    <t>运营日常费用小计</t>
  </si>
  <si>
    <t>运营日常费用率</t>
  </si>
  <si>
    <t>运营利润（四毛额）</t>
  </si>
  <si>
    <t>运营利润率（四毛率）</t>
  </si>
  <si>
    <t>财务费用-店铺</t>
  </si>
  <si>
    <t>汇兑损益</t>
  </si>
  <si>
    <t>开票税点</t>
  </si>
  <si>
    <t>手续费</t>
  </si>
  <si>
    <t>利息收入</t>
  </si>
  <si>
    <t>其他</t>
  </si>
  <si>
    <t>财务费用-店铺小计</t>
  </si>
  <si>
    <t>固定费用</t>
  </si>
  <si>
    <t>固定费用分摊小计</t>
  </si>
  <si>
    <t>店铺利润（五毛额）</t>
  </si>
  <si>
    <t>店铺利润率（五毛率）</t>
  </si>
  <si>
    <t>1月清仓数据</t>
  </si>
  <si>
    <t>2月清仓数据</t>
  </si>
  <si>
    <t>3月清仓数据</t>
  </si>
  <si>
    <t>4月清仓数据</t>
  </si>
  <si>
    <t>5月清仓数据</t>
  </si>
  <si>
    <t>6月清仓数据</t>
  </si>
  <si>
    <t>毛利润</t>
  </si>
  <si>
    <t>【天猫】代扣返点积分</t>
  </si>
  <si>
    <t>【天猫】基础软件服务费</t>
  </si>
  <si>
    <t>【天猫】跨境服务费</t>
  </si>
  <si>
    <t>【天猫】淘宝客佣金</t>
  </si>
  <si>
    <t>【天猫】天猫佣金</t>
  </si>
  <si>
    <t>【天猫】先用后付技术服务费</t>
  </si>
  <si>
    <t>【天猫】商家集运费（中转操作、物流费）</t>
  </si>
  <si>
    <t>售后费用</t>
  </si>
  <si>
    <t>净利润</t>
  </si>
  <si>
    <t>注：组合装由于无法区分清仓产品对应的收入和费用，因此数据统计规则如下</t>
  </si>
  <si>
    <t>①收入：仅包含单独售卖清仓产品数据，和其他产品一起组合卖的不包含</t>
  </si>
  <si>
    <t>②费用：仅包含单独售卖清仓产品数据，和其他产品一起组合卖的不包含</t>
  </si>
  <si>
    <t>③成本：单独售卖：正常ERP价，组合售卖：（正常ERP-折扣价）的差额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</si>
</sst>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.00_ "/>
    <numFmt numFmtId="179" formatCode="#,##0_ "/>
    <numFmt numFmtId="180" formatCode="0_ ;[Red]\-0\ "/>
    <numFmt numFmtId="181" formatCode="0_ "/>
  </numFmts>
  <fonts count="37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黑体"/>
      <charset val="134"/>
    </font>
    <font>
      <b/>
      <sz val="11"/>
      <color rgb="FF000000"/>
      <name val="黑体"/>
      <charset val="134"/>
    </font>
    <font>
      <sz val="12"/>
      <color theme="1"/>
      <name val="黑体"/>
      <charset val="134"/>
    </font>
    <font>
      <b/>
      <sz val="16"/>
      <color rgb="FF000000"/>
      <name val="黑体"/>
      <charset val="134"/>
    </font>
    <font>
      <b/>
      <sz val="9"/>
      <color rgb="FF000000"/>
      <name val="黑体"/>
      <charset val="134"/>
    </font>
    <font>
      <sz val="9"/>
      <color rgb="FF000000"/>
      <name val="黑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b/>
      <sz val="11"/>
      <color rgb="FFFF0000"/>
      <name val="黑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黑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78" fontId="1" fillId="0" borderId="1" xfId="0" applyNumberFormat="1" applyFont="1" applyBorder="1" applyAlignment="1" applyProtection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</xf>
    <xf numFmtId="178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76" fontId="1" fillId="2" borderId="1" xfId="0" applyNumberFormat="1" applyFont="1" applyFill="1" applyBorder="1" applyAlignment="1" applyProtection="1">
      <alignment horizontal="center" vertical="center"/>
    </xf>
    <xf numFmtId="178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 applyProtection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9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0" fontId="4" fillId="0" borderId="0" xfId="0" applyNumberFormat="1" applyFont="1">
      <alignment vertical="center"/>
    </xf>
    <xf numFmtId="10" fontId="5" fillId="0" borderId="0" xfId="0" applyNumberFormat="1" applyFont="1">
      <alignment vertical="center"/>
    </xf>
    <xf numFmtId="0" fontId="6" fillId="0" borderId="0" xfId="0" applyFont="1">
      <alignment vertical="center"/>
    </xf>
    <xf numFmtId="180" fontId="7" fillId="0" borderId="1" xfId="0" applyNumberFormat="1" applyFont="1" applyBorder="1" applyAlignment="1" applyProtection="1">
      <alignment horizontal="centerContinuous" vertical="center"/>
    </xf>
    <xf numFmtId="176" fontId="7" fillId="0" borderId="1" xfId="0" applyNumberFormat="1" applyFont="1" applyBorder="1" applyAlignment="1" applyProtection="1">
      <alignment horizontal="centerContinuous" vertical="center"/>
    </xf>
    <xf numFmtId="10" fontId="7" fillId="0" borderId="1" xfId="0" applyNumberFormat="1" applyFont="1" applyBorder="1" applyAlignment="1" applyProtection="1">
      <alignment horizontal="centerContinuous" vertical="center"/>
    </xf>
    <xf numFmtId="10" fontId="7" fillId="0" borderId="5" xfId="0" applyNumberFormat="1" applyFont="1" applyBorder="1" applyAlignment="1" applyProtection="1">
      <alignment horizontal="centerContinuous" vertical="center"/>
    </xf>
    <xf numFmtId="180" fontId="8" fillId="2" borderId="1" xfId="0" applyNumberFormat="1" applyFont="1" applyFill="1" applyBorder="1" applyAlignment="1" applyProtection="1">
      <alignment horizontal="center" vertical="center" wrapText="1"/>
    </xf>
    <xf numFmtId="176" fontId="8" fillId="2" borderId="1" xfId="0" applyNumberFormat="1" applyFont="1" applyFill="1" applyBorder="1" applyAlignment="1" applyProtection="1">
      <alignment horizontal="center" vertical="center" wrapText="1"/>
    </xf>
    <xf numFmtId="10" fontId="8" fillId="2" borderId="1" xfId="0" applyNumberFormat="1" applyFont="1" applyFill="1" applyBorder="1" applyAlignment="1" applyProtection="1">
      <alignment horizontal="center" vertical="center" wrapText="1"/>
    </xf>
    <xf numFmtId="10" fontId="8" fillId="2" borderId="5" xfId="0" applyNumberFormat="1" applyFont="1" applyFill="1" applyBorder="1" applyAlignment="1" applyProtection="1">
      <alignment horizontal="center" vertical="center" wrapText="1"/>
    </xf>
    <xf numFmtId="179" fontId="8" fillId="0" borderId="1" xfId="0" applyNumberFormat="1" applyFont="1" applyBorder="1" applyAlignment="1" applyProtection="1">
      <alignment horizontal="center" vertical="center"/>
    </xf>
    <xf numFmtId="179" fontId="9" fillId="0" borderId="1" xfId="0" applyNumberFormat="1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/>
    </xf>
    <xf numFmtId="179" fontId="9" fillId="0" borderId="1" xfId="0" applyNumberFormat="1" applyFont="1" applyBorder="1" applyAlignment="1" applyProtection="1">
      <alignment horizontal="center" vertical="center"/>
    </xf>
    <xf numFmtId="179" fontId="10" fillId="0" borderId="1" xfId="0" applyNumberFormat="1" applyFont="1" applyBorder="1" applyAlignment="1" applyProtection="1">
      <alignment horizontal="center" vertical="center"/>
    </xf>
    <xf numFmtId="10" fontId="9" fillId="0" borderId="1" xfId="0" applyNumberFormat="1" applyFont="1" applyBorder="1" applyAlignment="1" applyProtection="1">
      <alignment horizontal="center" vertical="center"/>
    </xf>
    <xf numFmtId="10" fontId="8" fillId="0" borderId="5" xfId="0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180" fontId="8" fillId="0" borderId="1" xfId="0" applyNumberFormat="1" applyFont="1" applyBorder="1" applyAlignment="1" applyProtection="1">
      <alignment horizontal="center" vertical="center"/>
    </xf>
    <xf numFmtId="180" fontId="9" fillId="0" borderId="1" xfId="0" applyNumberFormat="1" applyFont="1" applyBorder="1" applyAlignment="1" applyProtection="1">
      <alignment horizontal="left" vertical="center"/>
    </xf>
    <xf numFmtId="176" fontId="9" fillId="0" borderId="1" xfId="0" applyNumberFormat="1" applyFont="1" applyBorder="1" applyAlignment="1" applyProtection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/>
    </xf>
    <xf numFmtId="176" fontId="8" fillId="0" borderId="1" xfId="0" applyNumberFormat="1" applyFont="1" applyBorder="1" applyAlignment="1" applyProtection="1">
      <alignment horizontal="center" vertical="center"/>
    </xf>
    <xf numFmtId="176" fontId="9" fillId="0" borderId="4" xfId="0" applyNumberFormat="1" applyFont="1" applyBorder="1" applyAlignment="1" applyProtection="1">
      <alignment horizontal="center" vertical="center"/>
    </xf>
    <xf numFmtId="43" fontId="9" fillId="0" borderId="1" xfId="0" applyNumberFormat="1" applyFont="1" applyBorder="1" applyAlignment="1" applyProtection="1">
      <alignment horizontal="center" vertical="center"/>
    </xf>
    <xf numFmtId="181" fontId="9" fillId="0" borderId="1" xfId="0" applyNumberFormat="1" applyFont="1" applyBorder="1" applyAlignment="1" applyProtection="1">
      <alignment horizontal="center" vertical="center"/>
    </xf>
    <xf numFmtId="180" fontId="9" fillId="3" borderId="1" xfId="0" applyNumberFormat="1" applyFont="1" applyFill="1" applyBorder="1" applyAlignment="1" applyProtection="1">
      <alignment horizontal="left" vertical="center"/>
    </xf>
    <xf numFmtId="176" fontId="9" fillId="3" borderId="1" xfId="0" applyNumberFormat="1" applyFont="1" applyFill="1" applyBorder="1" applyAlignment="1" applyProtection="1">
      <alignment horizontal="center" vertical="center"/>
    </xf>
    <xf numFmtId="176" fontId="10" fillId="3" borderId="1" xfId="0" applyNumberFormat="1" applyFont="1" applyFill="1" applyBorder="1" applyAlignment="1" applyProtection="1">
      <alignment horizontal="center" vertical="center"/>
    </xf>
    <xf numFmtId="10" fontId="9" fillId="3" borderId="1" xfId="0" applyNumberFormat="1" applyFont="1" applyFill="1" applyBorder="1" applyAlignment="1" applyProtection="1">
      <alignment horizontal="center" vertical="center"/>
    </xf>
    <xf numFmtId="176" fontId="8" fillId="3" borderId="1" xfId="0" applyNumberFormat="1" applyFont="1" applyFill="1" applyBorder="1" applyAlignment="1" applyProtection="1">
      <alignment horizontal="center" vertical="center"/>
    </xf>
    <xf numFmtId="10" fontId="8" fillId="3" borderId="5" xfId="0" applyNumberFormat="1" applyFont="1" applyFill="1" applyBorder="1" applyAlignment="1" applyProtection="1">
      <alignment horizontal="center" vertical="center"/>
    </xf>
    <xf numFmtId="176" fontId="9" fillId="3" borderId="4" xfId="0" applyNumberFormat="1" applyFont="1" applyFill="1" applyBorder="1" applyAlignment="1" applyProtection="1">
      <alignment horizontal="center" vertical="center"/>
    </xf>
    <xf numFmtId="180" fontId="8" fillId="2" borderId="1" xfId="0" applyNumberFormat="1" applyFont="1" applyFill="1" applyBorder="1" applyAlignment="1" applyProtection="1">
      <alignment horizontal="centerContinuous" vertical="center"/>
    </xf>
    <xf numFmtId="176" fontId="8" fillId="2" borderId="1" xfId="0" applyNumberFormat="1" applyFont="1" applyFill="1" applyBorder="1" applyAlignment="1" applyProtection="1">
      <alignment horizontal="center" vertical="center"/>
    </xf>
    <xf numFmtId="176" fontId="11" fillId="2" borderId="1" xfId="0" applyNumberFormat="1" applyFont="1" applyFill="1" applyBorder="1" applyAlignment="1" applyProtection="1">
      <alignment horizontal="center" vertical="center"/>
    </xf>
    <xf numFmtId="10" fontId="8" fillId="2" borderId="1" xfId="0" applyNumberFormat="1" applyFont="1" applyFill="1" applyBorder="1" applyAlignment="1" applyProtection="1">
      <alignment horizontal="center" vertical="center"/>
    </xf>
    <xf numFmtId="10" fontId="8" fillId="2" borderId="5" xfId="0" applyNumberFormat="1" applyFont="1" applyFill="1" applyBorder="1" applyAlignment="1" applyProtection="1">
      <alignment horizontal="center" vertical="center"/>
    </xf>
    <xf numFmtId="176" fontId="8" fillId="2" borderId="4" xfId="0" applyNumberFormat="1" applyFont="1" applyFill="1" applyBorder="1" applyAlignment="1" applyProtection="1">
      <alignment horizontal="center" vertical="center"/>
    </xf>
    <xf numFmtId="10" fontId="8" fillId="2" borderId="1" xfId="0" applyNumberFormat="1" applyFont="1" applyFill="1" applyBorder="1" applyAlignment="1" applyProtection="1">
      <alignment horizontal="centerContinuous" vertical="center"/>
    </xf>
    <xf numFmtId="10" fontId="11" fillId="2" borderId="1" xfId="0" applyNumberFormat="1" applyFont="1" applyFill="1" applyBorder="1" applyAlignment="1" applyProtection="1">
      <alignment horizontal="center" vertical="center"/>
    </xf>
    <xf numFmtId="10" fontId="8" fillId="2" borderId="4" xfId="0" applyNumberFormat="1" applyFont="1" applyFill="1" applyBorder="1" applyAlignment="1" applyProtection="1">
      <alignment horizontal="center" vertical="center"/>
    </xf>
    <xf numFmtId="180" fontId="8" fillId="0" borderId="1" xfId="0" applyNumberFormat="1" applyFont="1" applyBorder="1" applyAlignment="1" applyProtection="1">
      <alignment horizontal="center" vertical="center" wrapText="1"/>
    </xf>
    <xf numFmtId="180" fontId="10" fillId="0" borderId="1" xfId="0" applyNumberFormat="1" applyFont="1" applyBorder="1" applyAlignment="1" applyProtection="1">
      <alignment horizontal="left" vertical="center"/>
    </xf>
    <xf numFmtId="180" fontId="8" fillId="3" borderId="1" xfId="0" applyNumberFormat="1" applyFont="1" applyFill="1" applyBorder="1" applyAlignment="1" applyProtection="1">
      <alignment horizontal="left" vertical="center"/>
    </xf>
    <xf numFmtId="180" fontId="8" fillId="2" borderId="1" xfId="0" applyNumberFormat="1" applyFont="1" applyFill="1" applyBorder="1" applyAlignment="1" applyProtection="1">
      <alignment horizontal="left" vertical="center"/>
    </xf>
    <xf numFmtId="176" fontId="9" fillId="2" borderId="1" xfId="0" applyNumberFormat="1" applyFont="1" applyFill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 applyProtection="1">
      <alignment horizontal="center" vertical="center"/>
    </xf>
    <xf numFmtId="10" fontId="9" fillId="2" borderId="1" xfId="0" applyNumberFormat="1" applyFont="1" applyFill="1" applyBorder="1" applyAlignment="1" applyProtection="1">
      <alignment horizontal="center" vertical="center"/>
    </xf>
    <xf numFmtId="176" fontId="9" fillId="2" borderId="4" xfId="0" applyNumberFormat="1" applyFont="1" applyFill="1" applyBorder="1" applyAlignment="1" applyProtection="1">
      <alignment horizontal="center" vertical="center"/>
    </xf>
    <xf numFmtId="180" fontId="9" fillId="0" borderId="1" xfId="0" applyNumberFormat="1" applyFont="1" applyBorder="1" applyAlignment="1" applyProtection="1">
      <alignment horizontal="center" vertical="center" wrapText="1"/>
    </xf>
    <xf numFmtId="9" fontId="8" fillId="2" borderId="1" xfId="0" applyNumberFormat="1" applyFont="1" applyFill="1" applyBorder="1" applyAlignment="1" applyProtection="1">
      <alignment horizontal="left" vertical="center"/>
    </xf>
    <xf numFmtId="10" fontId="10" fillId="2" borderId="1" xfId="0" applyNumberFormat="1" applyFont="1" applyFill="1" applyBorder="1" applyAlignment="1" applyProtection="1">
      <alignment horizontal="center" vertical="center"/>
    </xf>
    <xf numFmtId="10" fontId="9" fillId="2" borderId="4" xfId="0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/>
    </xf>
    <xf numFmtId="9" fontId="8" fillId="4" borderId="1" xfId="0" applyNumberFormat="1" applyFont="1" applyFill="1" applyBorder="1" applyAlignment="1" applyProtection="1">
      <alignment horizontal="left" vertical="center"/>
    </xf>
    <xf numFmtId="10" fontId="9" fillId="4" borderId="1" xfId="0" applyNumberFormat="1" applyFont="1" applyFill="1" applyBorder="1" applyAlignment="1" applyProtection="1">
      <alignment horizontal="center" vertical="center"/>
    </xf>
    <xf numFmtId="10" fontId="10" fillId="4" borderId="1" xfId="0" applyNumberFormat="1" applyFont="1" applyFill="1" applyBorder="1" applyAlignment="1" applyProtection="1">
      <alignment horizontal="center" vertical="center"/>
    </xf>
    <xf numFmtId="10" fontId="8" fillId="4" borderId="1" xfId="0" applyNumberFormat="1" applyFont="1" applyFill="1" applyBorder="1" applyAlignment="1" applyProtection="1">
      <alignment horizontal="center" vertical="center"/>
    </xf>
    <xf numFmtId="10" fontId="8" fillId="4" borderId="5" xfId="0" applyNumberFormat="1" applyFont="1" applyFill="1" applyBorder="1" applyAlignment="1" applyProtection="1">
      <alignment horizontal="center" vertical="center"/>
    </xf>
    <xf numFmtId="10" fontId="9" fillId="4" borderId="4" xfId="0" applyNumberFormat="1" applyFont="1" applyFill="1" applyBorder="1" applyAlignment="1" applyProtection="1">
      <alignment horizontal="center" vertical="center"/>
    </xf>
    <xf numFmtId="181" fontId="4" fillId="0" borderId="1" xfId="0" applyNumberFormat="1" applyFont="1" applyBorder="1" applyAlignment="1" applyProtection="1">
      <alignment horizontal="right" vertical="top" wrapText="1"/>
    </xf>
    <xf numFmtId="180" fontId="8" fillId="4" borderId="1" xfId="0" applyNumberFormat="1" applyFont="1" applyFill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176" fontId="9" fillId="3" borderId="6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Continuous" vertical="center"/>
    </xf>
    <xf numFmtId="180" fontId="12" fillId="0" borderId="0" xfId="0" applyNumberFormat="1" applyFont="1">
      <alignment vertical="center"/>
    </xf>
    <xf numFmtId="176" fontId="1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C90"/>
  <sheetViews>
    <sheetView tabSelected="1" zoomScale="130" zoomScaleNormal="130" workbookViewId="0">
      <pane xSplit="2" ySplit="4" topLeftCell="LH5" activePane="bottomRight" state="frozen"/>
      <selection/>
      <selection pane="topRight"/>
      <selection pane="bottomLeft"/>
      <selection pane="bottomRight" activeCell="IS3" sqref="IS3:JO3"/>
    </sheetView>
  </sheetViews>
  <sheetFormatPr defaultColWidth="9" defaultRowHeight="14.25" customHeight="1"/>
  <cols>
    <col min="1" max="1" width="16.3333333333333" style="21" customWidth="1"/>
    <col min="2" max="2" width="40" style="21" customWidth="1"/>
    <col min="3" max="3" width="9.5" style="22" customWidth="1"/>
    <col min="4" max="25" width="8.66666666666667" style="22" customWidth="1"/>
    <col min="26" max="26" width="8.66666666666667" style="22" hidden="1" customWidth="1"/>
    <col min="27" max="27" width="10.8333333333333" style="23" customWidth="1"/>
    <col min="28" max="36" width="8.66666666666667" style="24" customWidth="1"/>
    <col min="37" max="37" width="15.1666666666667" style="24" customWidth="1"/>
    <col min="38" max="39" width="13.3333333333333" style="24" customWidth="1"/>
    <col min="40" max="40" width="15" style="24" customWidth="1"/>
    <col min="41" max="41" width="13.3333333333333" style="24" customWidth="1"/>
    <col min="42" max="42" width="15.1666666666667" style="24" customWidth="1"/>
    <col min="43" max="50" width="8.66666666666667" style="24" customWidth="1"/>
    <col min="51" max="51" width="8.66666666666667" style="24" hidden="1" customWidth="1"/>
    <col min="52" max="52" width="7.83333333333333" style="25" customWidth="1"/>
    <col min="53" max="53" width="9.5" style="22" customWidth="1"/>
    <col min="54" max="75" width="8.66666666666667" style="22" customWidth="1"/>
    <col min="76" max="76" width="8.66666666666667" style="22" hidden="1" customWidth="1"/>
    <col min="77" max="77" width="10.8333333333333" style="23" customWidth="1"/>
    <col min="78" max="86" width="8.66666666666667" style="24" customWidth="1"/>
    <col min="87" max="87" width="15.1666666666667" style="24" customWidth="1"/>
    <col min="88" max="89" width="13.3333333333333" style="24" customWidth="1"/>
    <col min="90" max="90" width="15" style="24" customWidth="1"/>
    <col min="91" max="91" width="13.3333333333333" style="24" customWidth="1"/>
    <col min="92" max="92" width="15.1666666666667" style="24" customWidth="1"/>
    <col min="93" max="100" width="8.66666666666667" style="24" customWidth="1"/>
    <col min="101" max="101" width="8.66666666666667" style="24" hidden="1" customWidth="1"/>
    <col min="102" max="102" width="7.83333333333333" style="25" customWidth="1"/>
    <col min="103" max="103" width="9.5" style="22" customWidth="1"/>
    <col min="104" max="125" width="8.66666666666667" style="22" customWidth="1"/>
    <col min="126" max="126" width="8.66666666666667" style="22" hidden="1" customWidth="1"/>
    <col min="127" max="127" width="10.8333333333333" style="23" customWidth="1"/>
    <col min="128" max="136" width="8.66666666666667" style="24" customWidth="1"/>
    <col min="137" max="137" width="15.1666666666667" style="24" customWidth="1"/>
    <col min="138" max="139" width="13.3333333333333" style="24" customWidth="1"/>
    <col min="140" max="140" width="15" style="24" customWidth="1"/>
    <col min="141" max="141" width="13.3333333333333" style="24" customWidth="1"/>
    <col min="142" max="142" width="15.1666666666667" style="24" customWidth="1"/>
    <col min="143" max="149" width="8.66666666666667" style="24" customWidth="1"/>
    <col min="150" max="150" width="9.33333333333333" style="24" customWidth="1"/>
    <col min="151" max="151" width="8.66666666666667" style="24" hidden="1" customWidth="1"/>
    <col min="152" max="152" width="7.83333333333333" style="25" customWidth="1"/>
    <col min="153" max="153" width="9.5" style="22" customWidth="1"/>
    <col min="154" max="175" width="8.66666666666667" style="22" customWidth="1"/>
    <col min="176" max="176" width="8.66666666666667" style="22" hidden="1" customWidth="1"/>
    <col min="177" max="177" width="10.8333333333333" style="23" customWidth="1"/>
    <col min="178" max="186" width="8.66666666666667" style="24" customWidth="1"/>
    <col min="187" max="187" width="15.1666666666667" style="24" customWidth="1"/>
    <col min="188" max="189" width="13.3333333333333" style="24" customWidth="1"/>
    <col min="190" max="190" width="15" style="24" customWidth="1"/>
    <col min="191" max="191" width="13.3333333333333" style="24" customWidth="1"/>
    <col min="192" max="192" width="15.1666666666667" style="24" customWidth="1"/>
    <col min="193" max="200" width="8.66666666666667" style="24" customWidth="1"/>
    <col min="201" max="201" width="8.66666666666667" style="24" hidden="1" customWidth="1"/>
    <col min="202" max="202" width="7.83333333333333" style="25" customWidth="1"/>
    <col min="203" max="203" width="9.5" style="22" customWidth="1"/>
    <col min="204" max="225" width="8.66666666666667" style="22" customWidth="1"/>
    <col min="226" max="226" width="8.66666666666667" style="22" hidden="1" customWidth="1"/>
    <col min="227" max="227" width="10.8333333333333" style="23" customWidth="1"/>
    <col min="228" max="236" width="8.66666666666667" style="24" customWidth="1"/>
    <col min="237" max="237" width="15.1666666666667" style="24" customWidth="1"/>
    <col min="238" max="239" width="13.3333333333333" style="24" customWidth="1"/>
    <col min="240" max="240" width="15" style="24" customWidth="1"/>
    <col min="241" max="241" width="13.3333333333333" style="24" customWidth="1"/>
    <col min="242" max="242" width="15.1666666666667" style="24" customWidth="1"/>
    <col min="243" max="250" width="8.66666666666667" style="24" customWidth="1"/>
    <col min="251" max="251" width="8.66666666666667" style="24" hidden="1" customWidth="1"/>
    <col min="252" max="252" width="7.83333333333333" style="25" customWidth="1"/>
    <col min="253" max="253" width="9.5" style="22" customWidth="1"/>
    <col min="254" max="275" width="8.66666666666667" style="22" customWidth="1"/>
    <col min="276" max="276" width="8.66666666666667" style="22" hidden="1" customWidth="1"/>
    <col min="277" max="277" width="10.8333333333333" style="23" customWidth="1"/>
    <col min="278" max="286" width="8.66666666666667" style="24" customWidth="1"/>
    <col min="287" max="287" width="15.1666666666667" style="24" customWidth="1"/>
    <col min="288" max="289" width="13.3333333333333" style="24" customWidth="1"/>
    <col min="290" max="290" width="15" style="24" customWidth="1"/>
    <col min="291" max="291" width="13.3333333333333" style="24" customWidth="1"/>
    <col min="292" max="292" width="15.1666666666667" style="24" customWidth="1"/>
    <col min="293" max="300" width="8.66666666666667" style="24" customWidth="1"/>
    <col min="301" max="301" width="8.66666666666667" style="24" hidden="1" customWidth="1"/>
    <col min="302" max="302" width="7.83333333333333" style="25" customWidth="1"/>
    <col min="303" max="303" width="9.5" style="22" customWidth="1"/>
    <col min="304" max="325" width="8.66666666666667" style="22" customWidth="1"/>
    <col min="326" max="326" width="8.66666666666667" style="22" hidden="1" customWidth="1"/>
    <col min="327" max="327" width="10.8333333333333" style="23" customWidth="1"/>
    <col min="328" max="336" width="8.66666666666667" style="24" customWidth="1"/>
    <col min="337" max="337" width="15.1666666666667" style="24" customWidth="1"/>
    <col min="338" max="339" width="13.3333333333333" style="24" customWidth="1"/>
    <col min="340" max="340" width="15" style="24" customWidth="1"/>
    <col min="341" max="341" width="13.3333333333333" style="24" customWidth="1"/>
    <col min="342" max="342" width="15.1666666666667" style="24" customWidth="1"/>
    <col min="343" max="350" width="8.66666666666667" style="24" customWidth="1"/>
    <col min="351" max="351" width="8.66666666666667" style="24" hidden="1" customWidth="1"/>
    <col min="352" max="352" width="7.83333333333333" style="25" customWidth="1"/>
    <col min="353" max="353" width="9.5" style="22" customWidth="1"/>
    <col min="354" max="375" width="8.66666666666667" style="22" customWidth="1"/>
    <col min="376" max="376" width="8.66666666666667" style="22" hidden="1" customWidth="1"/>
    <col min="377" max="377" width="10.8333333333333" style="23" customWidth="1"/>
    <col min="378" max="386" width="8.66666666666667" style="24" customWidth="1"/>
    <col min="387" max="387" width="15.1666666666667" style="24" customWidth="1"/>
    <col min="388" max="389" width="13.3333333333333" style="24" customWidth="1"/>
    <col min="390" max="390" width="15" style="24" customWidth="1"/>
    <col min="391" max="391" width="13.3333333333333" style="24" customWidth="1"/>
    <col min="392" max="392" width="15.1666666666667" style="24" customWidth="1"/>
    <col min="393" max="400" width="8.66666666666667" style="24" customWidth="1"/>
    <col min="401" max="401" width="8.66666666666667" style="24" hidden="1" customWidth="1"/>
    <col min="402" max="402" width="7.83333333333333" style="25" customWidth="1"/>
    <col min="403" max="403" width="9.5" style="22" customWidth="1"/>
    <col min="404" max="425" width="8.66666666666667" style="22" customWidth="1"/>
    <col min="426" max="426" width="8.66666666666667" style="22" hidden="1" customWidth="1"/>
    <col min="427" max="427" width="10.8333333333333" style="23" customWidth="1"/>
    <col min="428" max="436" width="8.66666666666667" style="24" customWidth="1"/>
    <col min="437" max="437" width="15.1666666666667" style="24" customWidth="1"/>
    <col min="438" max="439" width="13.3333333333333" style="24" customWidth="1"/>
    <col min="440" max="440" width="15" style="24" customWidth="1"/>
    <col min="441" max="441" width="13.3333333333333" style="24" customWidth="1"/>
    <col min="442" max="442" width="15.1666666666667" style="24" customWidth="1"/>
    <col min="443" max="450" width="8.66666666666667" style="24" customWidth="1"/>
    <col min="451" max="451" width="8.66666666666667" style="24" hidden="1" customWidth="1"/>
    <col min="452" max="452" width="7.83333333333333" style="25" customWidth="1"/>
    <col min="453" max="453" width="9.5" style="22" customWidth="1"/>
    <col min="454" max="475" width="8.66666666666667" style="22" customWidth="1"/>
    <col min="476" max="476" width="8.66666666666667" style="22" hidden="1" customWidth="1"/>
    <col min="477" max="477" width="10.8333333333333" style="23" customWidth="1"/>
    <col min="478" max="486" width="8.66666666666667" style="24" customWidth="1"/>
    <col min="487" max="487" width="15.1666666666667" style="24" customWidth="1"/>
    <col min="488" max="489" width="13.3333333333333" style="24" customWidth="1"/>
    <col min="490" max="490" width="15" style="24" customWidth="1"/>
    <col min="491" max="491" width="13.3333333333333" style="24" customWidth="1"/>
    <col min="492" max="492" width="15.1666666666667" style="24" customWidth="1"/>
    <col min="493" max="500" width="8.66666666666667" style="24" customWidth="1"/>
    <col min="501" max="501" width="8.66666666666667" style="24" hidden="1" customWidth="1"/>
    <col min="502" max="502" width="7.83333333333333" style="25" customWidth="1"/>
    <col min="503" max="503" width="9.5" style="22" customWidth="1"/>
    <col min="504" max="525" width="8.66666666666667" style="22" customWidth="1"/>
    <col min="526" max="526" width="8.66666666666667" style="22" hidden="1" customWidth="1"/>
    <col min="527" max="527" width="10.8333333333333" style="23" customWidth="1"/>
    <col min="528" max="536" width="8.66666666666667" style="24" customWidth="1"/>
    <col min="537" max="537" width="15.1666666666667" style="24" customWidth="1"/>
    <col min="538" max="539" width="13.3333333333333" style="24" customWidth="1"/>
    <col min="540" max="540" width="15" style="24" customWidth="1"/>
    <col min="541" max="541" width="13.3333333333333" style="24" customWidth="1"/>
    <col min="542" max="542" width="15.1666666666667" style="24" customWidth="1"/>
    <col min="543" max="551" width="8.66666666666667" style="24" customWidth="1"/>
    <col min="552" max="552" width="8.66666666666667" style="24" hidden="1" customWidth="1"/>
    <col min="553" max="553" width="7.83333333333333" style="25" customWidth="1"/>
    <col min="554" max="554" width="9.5" style="22" customWidth="1"/>
    <col min="555" max="576" width="8.66666666666667" style="22" customWidth="1"/>
    <col min="577" max="577" width="8.66666666666667" style="22" hidden="1" customWidth="1"/>
    <col min="578" max="578" width="10.8333333333333" style="23" customWidth="1"/>
    <col min="579" max="587" width="8.66666666666667" style="24" customWidth="1"/>
    <col min="588" max="588" width="15.1666666666667" style="24" customWidth="1"/>
    <col min="589" max="590" width="13.3333333333333" style="24" customWidth="1"/>
    <col min="591" max="591" width="15" style="24" customWidth="1"/>
    <col min="592" max="592" width="13.3333333333333" style="24" customWidth="1"/>
    <col min="593" max="593" width="15.1666666666667" style="24" customWidth="1"/>
    <col min="594" max="601" width="8.66666666666667" style="24" customWidth="1"/>
    <col min="602" max="602" width="8.66666666666667" style="24" hidden="1" customWidth="1"/>
    <col min="603" max="603" width="7.83333333333333" style="25" customWidth="1"/>
    <col min="604" max="604" width="9.5" style="22" customWidth="1"/>
    <col min="605" max="626" width="8.66666666666667" style="22" customWidth="1"/>
    <col min="627" max="627" width="8.66666666666667" style="22" hidden="1" customWidth="1"/>
    <col min="628" max="628" width="10.8333333333333" style="23" customWidth="1"/>
    <col min="629" max="637" width="8.66666666666667" style="24" customWidth="1"/>
    <col min="638" max="638" width="15.1666666666667" style="24" customWidth="1"/>
    <col min="639" max="640" width="13.3333333333333" style="24" customWidth="1"/>
    <col min="641" max="641" width="15" style="24" customWidth="1"/>
    <col min="642" max="642" width="13.3333333333333" style="24" customWidth="1"/>
    <col min="643" max="643" width="15.1666666666667" style="24" customWidth="1"/>
    <col min="644" max="651" width="8.66666666666667" style="24" customWidth="1"/>
    <col min="652" max="652" width="8.66666666666667" style="24" hidden="1" customWidth="1"/>
    <col min="653" max="653" width="7.83333333333333" style="25" customWidth="1"/>
    <col min="654" max="16384" width="9" style="26"/>
  </cols>
  <sheetData>
    <row r="1" s="18" customFormat="1" customHeight="1" spans="1:653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30"/>
      <c r="BA1" s="28" t="s">
        <v>2</v>
      </c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30"/>
      <c r="CY1" s="28" t="s">
        <v>3</v>
      </c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30"/>
      <c r="EW1" s="28" t="s">
        <v>4</v>
      </c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30"/>
      <c r="GU1" s="28" t="s">
        <v>5</v>
      </c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30"/>
      <c r="IS1" s="28" t="s">
        <v>6</v>
      </c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30"/>
      <c r="KQ1" s="28" t="s">
        <v>7</v>
      </c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30"/>
      <c r="MO1" s="28" t="s">
        <v>8</v>
      </c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30"/>
      <c r="OM1" s="28" t="s">
        <v>9</v>
      </c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30"/>
      <c r="QK1" s="28" t="s">
        <v>10</v>
      </c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30"/>
      <c r="SI1" s="28" t="s">
        <v>11</v>
      </c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30"/>
      <c r="UH1" s="28" t="s">
        <v>12</v>
      </c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30"/>
      <c r="WF1" s="28" t="s">
        <v>13</v>
      </c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30"/>
    </row>
    <row r="2" s="19" customFormat="1" ht="25" customHeight="1" spans="1:653">
      <c r="A2" s="31" t="s">
        <v>14</v>
      </c>
      <c r="B2" s="31" t="s">
        <v>15</v>
      </c>
      <c r="C2" s="32" t="s">
        <v>16</v>
      </c>
      <c r="D2" s="32" t="s">
        <v>17</v>
      </c>
      <c r="E2" s="32" t="s">
        <v>18</v>
      </c>
      <c r="F2" s="32" t="s">
        <v>19</v>
      </c>
      <c r="G2" s="32" t="s">
        <v>20</v>
      </c>
      <c r="H2" s="32" t="s">
        <v>21</v>
      </c>
      <c r="I2" s="32" t="s">
        <v>22</v>
      </c>
      <c r="J2" s="32" t="s">
        <v>23</v>
      </c>
      <c r="K2" s="32" t="s">
        <v>24</v>
      </c>
      <c r="L2" s="32" t="s">
        <v>25</v>
      </c>
      <c r="M2" s="32" t="s">
        <v>26</v>
      </c>
      <c r="N2" s="32" t="s">
        <v>27</v>
      </c>
      <c r="O2" s="32" t="s">
        <v>28</v>
      </c>
      <c r="P2" s="32" t="s">
        <v>29</v>
      </c>
      <c r="Q2" s="32" t="s">
        <v>30</v>
      </c>
      <c r="R2" s="32" t="s">
        <v>31</v>
      </c>
      <c r="S2" s="32" t="s">
        <v>32</v>
      </c>
      <c r="T2" s="32" t="s">
        <v>33</v>
      </c>
      <c r="U2" s="32" t="s">
        <v>34</v>
      </c>
      <c r="V2" s="32" t="s">
        <v>35</v>
      </c>
      <c r="W2" s="32" t="s">
        <v>36</v>
      </c>
      <c r="X2" s="32" t="s">
        <v>37</v>
      </c>
      <c r="Y2" s="32" t="s">
        <v>38</v>
      </c>
      <c r="Z2" s="32" t="s">
        <v>39</v>
      </c>
      <c r="AA2" s="32" t="s">
        <v>40</v>
      </c>
      <c r="AB2" s="33" t="str">
        <f t="shared" ref="AB2:AZ2" si="0">C2&amp;"占比"</f>
        <v>P1占比</v>
      </c>
      <c r="AC2" s="33" t="str">
        <f t="shared" si="0"/>
        <v>P2占比</v>
      </c>
      <c r="AD2" s="33" t="str">
        <f t="shared" si="0"/>
        <v>P3占比</v>
      </c>
      <c r="AE2" s="33" t="str">
        <f t="shared" si="0"/>
        <v>P4占比</v>
      </c>
      <c r="AF2" s="33" t="str">
        <f t="shared" si="0"/>
        <v>P5占比</v>
      </c>
      <c r="AG2" s="33" t="str">
        <f t="shared" si="0"/>
        <v>P6占比</v>
      </c>
      <c r="AH2" s="33" t="str">
        <f t="shared" si="0"/>
        <v>P7占比</v>
      </c>
      <c r="AI2" s="33" t="str">
        <f t="shared" si="0"/>
        <v>P8占比</v>
      </c>
      <c r="AJ2" s="33" t="str">
        <f t="shared" si="0"/>
        <v>P9（TMT康复）占比</v>
      </c>
      <c r="AK2" s="33" t="str">
        <f t="shared" si="0"/>
        <v>P10（Seruna）占比</v>
      </c>
      <c r="AL2" s="33" t="str">
        <f t="shared" si="0"/>
        <v>P11（安踏）占比</v>
      </c>
      <c r="AM2" s="33" t="str">
        <f t="shared" si="0"/>
        <v>P13（安踏）占比</v>
      </c>
      <c r="AN2" s="33" t="str">
        <f t="shared" si="0"/>
        <v>P14（安德玛）占比</v>
      </c>
      <c r="AO2" s="33" t="str">
        <f t="shared" si="0"/>
        <v>P15（安踏）占比</v>
      </c>
      <c r="AP2" s="33" t="str">
        <f t="shared" si="0"/>
        <v>P16（Seruna）占比</v>
      </c>
      <c r="AQ2" s="33" t="str">
        <f t="shared" si="0"/>
        <v>P17（安德玛）占比</v>
      </c>
      <c r="AR2" s="33" t="str">
        <f t="shared" si="0"/>
        <v>P18（嘉菲克）占比</v>
      </c>
      <c r="AS2" s="33" t="str">
        <f t="shared" si="0"/>
        <v>P19（Seruna）占比</v>
      </c>
      <c r="AT2" s="33" t="str">
        <f t="shared" si="0"/>
        <v>P20（Seruna）占比</v>
      </c>
      <c r="AU2" s="33" t="str">
        <f t="shared" si="0"/>
        <v>P21（Seruna）占比</v>
      </c>
      <c r="AV2" s="33" t="str">
        <f t="shared" si="0"/>
        <v>P22（嘉菲克）占比</v>
      </c>
      <c r="AW2" s="33" t="str">
        <f t="shared" si="0"/>
        <v>P23（Seruna）占比</v>
      </c>
      <c r="AX2" s="33" t="str">
        <f t="shared" si="0"/>
        <v>P24（enyisa）占比</v>
      </c>
      <c r="AY2" s="33" t="str">
        <f t="shared" si="0"/>
        <v>P备用6占比</v>
      </c>
      <c r="AZ2" s="34" t="str">
        <f t="shared" si="0"/>
        <v>合计占比</v>
      </c>
      <c r="BA2" s="32" t="s">
        <v>16</v>
      </c>
      <c r="BB2" s="32" t="s">
        <v>17</v>
      </c>
      <c r="BC2" s="32" t="s">
        <v>18</v>
      </c>
      <c r="BD2" s="32" t="s">
        <v>19</v>
      </c>
      <c r="BE2" s="32" t="s">
        <v>20</v>
      </c>
      <c r="BF2" s="32" t="s">
        <v>21</v>
      </c>
      <c r="BG2" s="32" t="s">
        <v>22</v>
      </c>
      <c r="BH2" s="32" t="s">
        <v>23</v>
      </c>
      <c r="BI2" s="32" t="str">
        <f>K2</f>
        <v>P9（TMT康复）</v>
      </c>
      <c r="BJ2" s="32" t="s">
        <v>25</v>
      </c>
      <c r="BK2" s="32" t="s">
        <v>26</v>
      </c>
      <c r="BL2" s="32" t="s">
        <v>27</v>
      </c>
      <c r="BM2" s="32" t="s">
        <v>28</v>
      </c>
      <c r="BN2" s="32" t="s">
        <v>29</v>
      </c>
      <c r="BO2" s="32" t="s">
        <v>30</v>
      </c>
      <c r="BP2" s="32" t="str">
        <f t="shared" ref="BP2:BY2" si="1">R2</f>
        <v>P17（安德玛）</v>
      </c>
      <c r="BQ2" s="32" t="str">
        <f t="shared" si="1"/>
        <v>P18（嘉菲克）</v>
      </c>
      <c r="BR2" s="32" t="str">
        <f t="shared" si="1"/>
        <v>P19（Seruna）</v>
      </c>
      <c r="BS2" s="32" t="str">
        <f t="shared" si="1"/>
        <v>P20（Seruna）</v>
      </c>
      <c r="BT2" s="32" t="str">
        <f t="shared" si="1"/>
        <v>P21（Seruna）</v>
      </c>
      <c r="BU2" s="32" t="str">
        <f t="shared" si="1"/>
        <v>P22（嘉菲克）</v>
      </c>
      <c r="BV2" s="32" t="str">
        <f t="shared" si="1"/>
        <v>P23（Seruna）</v>
      </c>
      <c r="BW2" s="32" t="str">
        <f t="shared" si="1"/>
        <v>P24（enyisa）</v>
      </c>
      <c r="BX2" s="32" t="str">
        <f t="shared" si="1"/>
        <v>P备用6</v>
      </c>
      <c r="BY2" s="32" t="str">
        <f t="shared" si="1"/>
        <v>合计</v>
      </c>
      <c r="BZ2" s="33" t="str">
        <f t="shared" ref="BZ2:CX2" si="2">BA2&amp;"占比"</f>
        <v>P1占比</v>
      </c>
      <c r="CA2" s="33" t="str">
        <f t="shared" si="2"/>
        <v>P2占比</v>
      </c>
      <c r="CB2" s="33" t="str">
        <f t="shared" si="2"/>
        <v>P3占比</v>
      </c>
      <c r="CC2" s="33" t="str">
        <f t="shared" si="2"/>
        <v>P4占比</v>
      </c>
      <c r="CD2" s="33" t="str">
        <f t="shared" si="2"/>
        <v>P5占比</v>
      </c>
      <c r="CE2" s="33" t="str">
        <f t="shared" si="2"/>
        <v>P6占比</v>
      </c>
      <c r="CF2" s="33" t="str">
        <f t="shared" si="2"/>
        <v>P7占比</v>
      </c>
      <c r="CG2" s="33" t="str">
        <f t="shared" si="2"/>
        <v>P8占比</v>
      </c>
      <c r="CH2" s="33" t="str">
        <f t="shared" si="2"/>
        <v>P9（TMT康复）占比</v>
      </c>
      <c r="CI2" s="33" t="str">
        <f t="shared" si="2"/>
        <v>P10（Seruna）占比</v>
      </c>
      <c r="CJ2" s="33" t="str">
        <f t="shared" si="2"/>
        <v>P11（安踏）占比</v>
      </c>
      <c r="CK2" s="33" t="str">
        <f t="shared" si="2"/>
        <v>P13（安踏）占比</v>
      </c>
      <c r="CL2" s="33" t="str">
        <f t="shared" si="2"/>
        <v>P14（安德玛）占比</v>
      </c>
      <c r="CM2" s="33" t="str">
        <f t="shared" si="2"/>
        <v>P15（安踏）占比</v>
      </c>
      <c r="CN2" s="33" t="str">
        <f t="shared" si="2"/>
        <v>P16（Seruna）占比</v>
      </c>
      <c r="CO2" s="33" t="str">
        <f t="shared" si="2"/>
        <v>P17（安德玛）占比</v>
      </c>
      <c r="CP2" s="33" t="str">
        <f t="shared" si="2"/>
        <v>P18（嘉菲克）占比</v>
      </c>
      <c r="CQ2" s="33" t="str">
        <f t="shared" si="2"/>
        <v>P19（Seruna）占比</v>
      </c>
      <c r="CR2" s="33" t="str">
        <f t="shared" si="2"/>
        <v>P20（Seruna）占比</v>
      </c>
      <c r="CS2" s="33" t="str">
        <f t="shared" si="2"/>
        <v>P21（Seruna）占比</v>
      </c>
      <c r="CT2" s="33" t="str">
        <f t="shared" si="2"/>
        <v>P22（嘉菲克）占比</v>
      </c>
      <c r="CU2" s="33" t="str">
        <f t="shared" si="2"/>
        <v>P23（Seruna）占比</v>
      </c>
      <c r="CV2" s="33" t="str">
        <f t="shared" si="2"/>
        <v>P24（enyisa）占比</v>
      </c>
      <c r="CW2" s="33" t="str">
        <f t="shared" si="2"/>
        <v>P备用6占比</v>
      </c>
      <c r="CX2" s="34" t="str">
        <f t="shared" si="2"/>
        <v>合计占比</v>
      </c>
      <c r="CY2" s="32" t="str">
        <f t="shared" ref="CY2:DW2" si="3">BA2</f>
        <v>P1</v>
      </c>
      <c r="CZ2" s="32" t="str">
        <f t="shared" si="3"/>
        <v>P2</v>
      </c>
      <c r="DA2" s="32" t="str">
        <f t="shared" si="3"/>
        <v>P3</v>
      </c>
      <c r="DB2" s="32" t="str">
        <f t="shared" si="3"/>
        <v>P4</v>
      </c>
      <c r="DC2" s="32" t="str">
        <f t="shared" si="3"/>
        <v>P5</v>
      </c>
      <c r="DD2" s="32" t="str">
        <f t="shared" si="3"/>
        <v>P6</v>
      </c>
      <c r="DE2" s="32" t="str">
        <f t="shared" si="3"/>
        <v>P7</v>
      </c>
      <c r="DF2" s="32" t="str">
        <f t="shared" si="3"/>
        <v>P8</v>
      </c>
      <c r="DG2" s="32" t="str">
        <f t="shared" si="3"/>
        <v>P9（TMT康复）</v>
      </c>
      <c r="DH2" s="32" t="str">
        <f t="shared" si="3"/>
        <v>P10（Seruna）</v>
      </c>
      <c r="DI2" s="32" t="str">
        <f t="shared" si="3"/>
        <v>P11（安踏）</v>
      </c>
      <c r="DJ2" s="32" t="str">
        <f t="shared" si="3"/>
        <v>P13（安踏）</v>
      </c>
      <c r="DK2" s="32" t="str">
        <f t="shared" si="3"/>
        <v>P14（安德玛）</v>
      </c>
      <c r="DL2" s="32" t="str">
        <f t="shared" si="3"/>
        <v>P15（安踏）</v>
      </c>
      <c r="DM2" s="32" t="str">
        <f t="shared" si="3"/>
        <v>P16（Seruna）</v>
      </c>
      <c r="DN2" s="32" t="str">
        <f t="shared" si="3"/>
        <v>P17（安德玛）</v>
      </c>
      <c r="DO2" s="32" t="str">
        <f t="shared" si="3"/>
        <v>P18（嘉菲克）</v>
      </c>
      <c r="DP2" s="32" t="str">
        <f t="shared" si="3"/>
        <v>P19（Seruna）</v>
      </c>
      <c r="DQ2" s="32" t="str">
        <f t="shared" si="3"/>
        <v>P20（Seruna）</v>
      </c>
      <c r="DR2" s="32" t="str">
        <f t="shared" si="3"/>
        <v>P21（Seruna）</v>
      </c>
      <c r="DS2" s="32" t="str">
        <f t="shared" si="3"/>
        <v>P22（嘉菲克）</v>
      </c>
      <c r="DT2" s="32" t="str">
        <f t="shared" si="3"/>
        <v>P23（Seruna）</v>
      </c>
      <c r="DU2" s="32" t="str">
        <f t="shared" si="3"/>
        <v>P24（enyisa）</v>
      </c>
      <c r="DV2" s="32" t="str">
        <f t="shared" si="3"/>
        <v>P备用6</v>
      </c>
      <c r="DW2" s="32" t="str">
        <f t="shared" si="3"/>
        <v>合计</v>
      </c>
      <c r="DX2" s="33" t="str">
        <f t="shared" ref="DX2:EV2" si="4">CY2&amp;"占比"</f>
        <v>P1占比</v>
      </c>
      <c r="DY2" s="33" t="str">
        <f t="shared" si="4"/>
        <v>P2占比</v>
      </c>
      <c r="DZ2" s="33" t="str">
        <f t="shared" si="4"/>
        <v>P3占比</v>
      </c>
      <c r="EA2" s="33" t="str">
        <f t="shared" si="4"/>
        <v>P4占比</v>
      </c>
      <c r="EB2" s="33" t="str">
        <f t="shared" si="4"/>
        <v>P5占比</v>
      </c>
      <c r="EC2" s="33" t="str">
        <f t="shared" si="4"/>
        <v>P6占比</v>
      </c>
      <c r="ED2" s="33" t="str">
        <f t="shared" si="4"/>
        <v>P7占比</v>
      </c>
      <c r="EE2" s="33" t="str">
        <f t="shared" si="4"/>
        <v>P8占比</v>
      </c>
      <c r="EF2" s="33" t="str">
        <f t="shared" si="4"/>
        <v>P9（TMT康复）占比</v>
      </c>
      <c r="EG2" s="33" t="str">
        <f t="shared" si="4"/>
        <v>P10（Seruna）占比</v>
      </c>
      <c r="EH2" s="33" t="str">
        <f t="shared" si="4"/>
        <v>P11（安踏）占比</v>
      </c>
      <c r="EI2" s="33" t="str">
        <f t="shared" si="4"/>
        <v>P13（安踏）占比</v>
      </c>
      <c r="EJ2" s="33" t="str">
        <f t="shared" si="4"/>
        <v>P14（安德玛）占比</v>
      </c>
      <c r="EK2" s="33" t="str">
        <f t="shared" si="4"/>
        <v>P15（安踏）占比</v>
      </c>
      <c r="EL2" s="33" t="str">
        <f t="shared" si="4"/>
        <v>P16（Seruna）占比</v>
      </c>
      <c r="EM2" s="33" t="str">
        <f t="shared" si="4"/>
        <v>P17（安德玛）占比</v>
      </c>
      <c r="EN2" s="33" t="str">
        <f t="shared" si="4"/>
        <v>P18（嘉菲克）占比</v>
      </c>
      <c r="EO2" s="33" t="str">
        <f t="shared" si="4"/>
        <v>P19（Seruna）占比</v>
      </c>
      <c r="EP2" s="33" t="str">
        <f t="shared" si="4"/>
        <v>P20（Seruna）占比</v>
      </c>
      <c r="EQ2" s="33" t="str">
        <f t="shared" si="4"/>
        <v>P21（Seruna）占比</v>
      </c>
      <c r="ER2" s="33" t="str">
        <f t="shared" si="4"/>
        <v>P22（嘉菲克）占比</v>
      </c>
      <c r="ES2" s="33" t="str">
        <f t="shared" si="4"/>
        <v>P23（Seruna）占比</v>
      </c>
      <c r="ET2" s="33" t="str">
        <f t="shared" si="4"/>
        <v>P24（enyisa）占比</v>
      </c>
      <c r="EU2" s="33" t="str">
        <f t="shared" si="4"/>
        <v>P备用6占比</v>
      </c>
      <c r="EV2" s="34" t="str">
        <f t="shared" si="4"/>
        <v>合计占比</v>
      </c>
      <c r="EW2" s="32" t="str">
        <f t="shared" ref="EW2:FU2" si="5">CY2</f>
        <v>P1</v>
      </c>
      <c r="EX2" s="32" t="str">
        <f t="shared" si="5"/>
        <v>P2</v>
      </c>
      <c r="EY2" s="32" t="str">
        <f t="shared" si="5"/>
        <v>P3</v>
      </c>
      <c r="EZ2" s="32" t="str">
        <f t="shared" si="5"/>
        <v>P4</v>
      </c>
      <c r="FA2" s="32" t="str">
        <f t="shared" si="5"/>
        <v>P5</v>
      </c>
      <c r="FB2" s="32" t="str">
        <f t="shared" si="5"/>
        <v>P6</v>
      </c>
      <c r="FC2" s="32" t="str">
        <f t="shared" si="5"/>
        <v>P7</v>
      </c>
      <c r="FD2" s="32" t="str">
        <f t="shared" si="5"/>
        <v>P8</v>
      </c>
      <c r="FE2" s="32" t="str">
        <f t="shared" si="5"/>
        <v>P9（TMT康复）</v>
      </c>
      <c r="FF2" s="32" t="str">
        <f t="shared" si="5"/>
        <v>P10（Seruna）</v>
      </c>
      <c r="FG2" s="32" t="str">
        <f t="shared" si="5"/>
        <v>P11（安踏）</v>
      </c>
      <c r="FH2" s="32" t="str">
        <f t="shared" si="5"/>
        <v>P13（安踏）</v>
      </c>
      <c r="FI2" s="32" t="str">
        <f t="shared" si="5"/>
        <v>P14（安德玛）</v>
      </c>
      <c r="FJ2" s="32" t="str">
        <f t="shared" si="5"/>
        <v>P15（安踏）</v>
      </c>
      <c r="FK2" s="32" t="str">
        <f t="shared" si="5"/>
        <v>P16（Seruna）</v>
      </c>
      <c r="FL2" s="32" t="str">
        <f t="shared" si="5"/>
        <v>P17（安德玛）</v>
      </c>
      <c r="FM2" s="32" t="str">
        <f t="shared" si="5"/>
        <v>P18（嘉菲克）</v>
      </c>
      <c r="FN2" s="32" t="str">
        <f t="shared" si="5"/>
        <v>P19（Seruna）</v>
      </c>
      <c r="FO2" s="32" t="str">
        <f t="shared" si="5"/>
        <v>P20（Seruna）</v>
      </c>
      <c r="FP2" s="32" t="str">
        <f t="shared" si="5"/>
        <v>P21（Seruna）</v>
      </c>
      <c r="FQ2" s="32" t="str">
        <f t="shared" si="5"/>
        <v>P22（嘉菲克）</v>
      </c>
      <c r="FR2" s="32" t="str">
        <f t="shared" si="5"/>
        <v>P23（Seruna）</v>
      </c>
      <c r="FS2" s="32" t="str">
        <f t="shared" si="5"/>
        <v>P24（enyisa）</v>
      </c>
      <c r="FT2" s="32" t="str">
        <f t="shared" si="5"/>
        <v>P备用6</v>
      </c>
      <c r="FU2" s="32" t="str">
        <f t="shared" si="5"/>
        <v>合计</v>
      </c>
      <c r="FV2" s="33" t="str">
        <f t="shared" ref="FV2:GT2" si="6">EW2&amp;"占比"</f>
        <v>P1占比</v>
      </c>
      <c r="FW2" s="33" t="str">
        <f t="shared" si="6"/>
        <v>P2占比</v>
      </c>
      <c r="FX2" s="33" t="str">
        <f t="shared" si="6"/>
        <v>P3占比</v>
      </c>
      <c r="FY2" s="33" t="str">
        <f t="shared" si="6"/>
        <v>P4占比</v>
      </c>
      <c r="FZ2" s="33" t="str">
        <f t="shared" si="6"/>
        <v>P5占比</v>
      </c>
      <c r="GA2" s="33" t="str">
        <f t="shared" si="6"/>
        <v>P6占比</v>
      </c>
      <c r="GB2" s="33" t="str">
        <f t="shared" si="6"/>
        <v>P7占比</v>
      </c>
      <c r="GC2" s="33" t="str">
        <f t="shared" si="6"/>
        <v>P8占比</v>
      </c>
      <c r="GD2" s="33" t="str">
        <f t="shared" si="6"/>
        <v>P9（TMT康复）占比</v>
      </c>
      <c r="GE2" s="33" t="str">
        <f t="shared" si="6"/>
        <v>P10（Seruna）占比</v>
      </c>
      <c r="GF2" s="33" t="str">
        <f t="shared" si="6"/>
        <v>P11（安踏）占比</v>
      </c>
      <c r="GG2" s="33" t="str">
        <f t="shared" si="6"/>
        <v>P13（安踏）占比</v>
      </c>
      <c r="GH2" s="33" t="str">
        <f t="shared" si="6"/>
        <v>P14（安德玛）占比</v>
      </c>
      <c r="GI2" s="33" t="str">
        <f t="shared" si="6"/>
        <v>P15（安踏）占比</v>
      </c>
      <c r="GJ2" s="33" t="str">
        <f t="shared" si="6"/>
        <v>P16（Seruna）占比</v>
      </c>
      <c r="GK2" s="33" t="str">
        <f t="shared" si="6"/>
        <v>P17（安德玛）占比</v>
      </c>
      <c r="GL2" s="33" t="str">
        <f t="shared" si="6"/>
        <v>P18（嘉菲克）占比</v>
      </c>
      <c r="GM2" s="33" t="str">
        <f t="shared" si="6"/>
        <v>P19（Seruna）占比</v>
      </c>
      <c r="GN2" s="33" t="str">
        <f t="shared" si="6"/>
        <v>P20（Seruna）占比</v>
      </c>
      <c r="GO2" s="33" t="str">
        <f t="shared" si="6"/>
        <v>P21（Seruna）占比</v>
      </c>
      <c r="GP2" s="33" t="str">
        <f t="shared" si="6"/>
        <v>P22（嘉菲克）占比</v>
      </c>
      <c r="GQ2" s="33" t="str">
        <f t="shared" si="6"/>
        <v>P23（Seruna）占比</v>
      </c>
      <c r="GR2" s="33" t="str">
        <f t="shared" si="6"/>
        <v>P24（enyisa）占比</v>
      </c>
      <c r="GS2" s="33" t="str">
        <f t="shared" si="6"/>
        <v>P备用6占比</v>
      </c>
      <c r="GT2" s="34" t="str">
        <f t="shared" si="6"/>
        <v>合计占比</v>
      </c>
      <c r="GU2" s="32" t="str">
        <f t="shared" ref="GU2:HS2" si="7">EW2</f>
        <v>P1</v>
      </c>
      <c r="GV2" s="32" t="str">
        <f t="shared" si="7"/>
        <v>P2</v>
      </c>
      <c r="GW2" s="32" t="str">
        <f t="shared" si="7"/>
        <v>P3</v>
      </c>
      <c r="GX2" s="32" t="str">
        <f t="shared" si="7"/>
        <v>P4</v>
      </c>
      <c r="GY2" s="32" t="str">
        <f t="shared" si="7"/>
        <v>P5</v>
      </c>
      <c r="GZ2" s="32" t="str">
        <f t="shared" si="7"/>
        <v>P6</v>
      </c>
      <c r="HA2" s="32" t="str">
        <f t="shared" si="7"/>
        <v>P7</v>
      </c>
      <c r="HB2" s="32" t="str">
        <f t="shared" si="7"/>
        <v>P8</v>
      </c>
      <c r="HC2" s="32" t="str">
        <f t="shared" si="7"/>
        <v>P9（TMT康复）</v>
      </c>
      <c r="HD2" s="32" t="str">
        <f t="shared" si="7"/>
        <v>P10（Seruna）</v>
      </c>
      <c r="HE2" s="32" t="str">
        <f t="shared" si="7"/>
        <v>P11（安踏）</v>
      </c>
      <c r="HF2" s="32" t="str">
        <f t="shared" si="7"/>
        <v>P13（安踏）</v>
      </c>
      <c r="HG2" s="32" t="str">
        <f t="shared" si="7"/>
        <v>P14（安德玛）</v>
      </c>
      <c r="HH2" s="32" t="str">
        <f t="shared" si="7"/>
        <v>P15（安踏）</v>
      </c>
      <c r="HI2" s="32" t="str">
        <f t="shared" si="7"/>
        <v>P16（Seruna）</v>
      </c>
      <c r="HJ2" s="32" t="str">
        <f t="shared" si="7"/>
        <v>P17（安德玛）</v>
      </c>
      <c r="HK2" s="32" t="str">
        <f t="shared" si="7"/>
        <v>P18（嘉菲克）</v>
      </c>
      <c r="HL2" s="32" t="str">
        <f t="shared" si="7"/>
        <v>P19（Seruna）</v>
      </c>
      <c r="HM2" s="32" t="str">
        <f t="shared" si="7"/>
        <v>P20（Seruna）</v>
      </c>
      <c r="HN2" s="32" t="str">
        <f t="shared" si="7"/>
        <v>P21（Seruna）</v>
      </c>
      <c r="HO2" s="32" t="str">
        <f t="shared" si="7"/>
        <v>P22（嘉菲克）</v>
      </c>
      <c r="HP2" s="32" t="str">
        <f t="shared" si="7"/>
        <v>P23（Seruna）</v>
      </c>
      <c r="HQ2" s="32" t="str">
        <f t="shared" si="7"/>
        <v>P24（enyisa）</v>
      </c>
      <c r="HR2" s="32" t="str">
        <f t="shared" si="7"/>
        <v>P备用6</v>
      </c>
      <c r="HS2" s="32" t="str">
        <f t="shared" si="7"/>
        <v>合计</v>
      </c>
      <c r="HT2" s="33" t="str">
        <f t="shared" ref="HT2:IR2" si="8">GU2&amp;"占比"</f>
        <v>P1占比</v>
      </c>
      <c r="HU2" s="33" t="str">
        <f t="shared" si="8"/>
        <v>P2占比</v>
      </c>
      <c r="HV2" s="33" t="str">
        <f t="shared" si="8"/>
        <v>P3占比</v>
      </c>
      <c r="HW2" s="33" t="str">
        <f t="shared" si="8"/>
        <v>P4占比</v>
      </c>
      <c r="HX2" s="33" t="str">
        <f t="shared" si="8"/>
        <v>P5占比</v>
      </c>
      <c r="HY2" s="33" t="str">
        <f t="shared" si="8"/>
        <v>P6占比</v>
      </c>
      <c r="HZ2" s="33" t="str">
        <f t="shared" si="8"/>
        <v>P7占比</v>
      </c>
      <c r="IA2" s="33" t="str">
        <f t="shared" si="8"/>
        <v>P8占比</v>
      </c>
      <c r="IB2" s="33" t="str">
        <f t="shared" si="8"/>
        <v>P9（TMT康复）占比</v>
      </c>
      <c r="IC2" s="33" t="str">
        <f t="shared" si="8"/>
        <v>P10（Seruna）占比</v>
      </c>
      <c r="ID2" s="33" t="str">
        <f t="shared" si="8"/>
        <v>P11（安踏）占比</v>
      </c>
      <c r="IE2" s="33" t="str">
        <f t="shared" si="8"/>
        <v>P13（安踏）占比</v>
      </c>
      <c r="IF2" s="33" t="str">
        <f t="shared" si="8"/>
        <v>P14（安德玛）占比</v>
      </c>
      <c r="IG2" s="33" t="str">
        <f t="shared" si="8"/>
        <v>P15（安踏）占比</v>
      </c>
      <c r="IH2" s="33" t="str">
        <f t="shared" si="8"/>
        <v>P16（Seruna）占比</v>
      </c>
      <c r="II2" s="33" t="str">
        <f t="shared" si="8"/>
        <v>P17（安德玛）占比</v>
      </c>
      <c r="IJ2" s="33" t="str">
        <f t="shared" si="8"/>
        <v>P18（嘉菲克）占比</v>
      </c>
      <c r="IK2" s="33" t="str">
        <f t="shared" si="8"/>
        <v>P19（Seruna）占比</v>
      </c>
      <c r="IL2" s="33" t="str">
        <f t="shared" si="8"/>
        <v>P20（Seruna）占比</v>
      </c>
      <c r="IM2" s="33" t="str">
        <f t="shared" si="8"/>
        <v>P21（Seruna）占比</v>
      </c>
      <c r="IN2" s="33" t="str">
        <f t="shared" si="8"/>
        <v>P22（嘉菲克）占比</v>
      </c>
      <c r="IO2" s="33" t="str">
        <f t="shared" si="8"/>
        <v>P23（Seruna）占比</v>
      </c>
      <c r="IP2" s="33" t="str">
        <f t="shared" si="8"/>
        <v>P24（enyisa）占比</v>
      </c>
      <c r="IQ2" s="33" t="str">
        <f t="shared" si="8"/>
        <v>P备用6占比</v>
      </c>
      <c r="IR2" s="34" t="str">
        <f t="shared" si="8"/>
        <v>合计占比</v>
      </c>
      <c r="IS2" s="32" t="str">
        <f t="shared" ref="IS2:JQ2" si="9">GU2</f>
        <v>P1</v>
      </c>
      <c r="IT2" s="32" t="str">
        <f t="shared" si="9"/>
        <v>P2</v>
      </c>
      <c r="IU2" s="32" t="str">
        <f t="shared" si="9"/>
        <v>P3</v>
      </c>
      <c r="IV2" s="32" t="str">
        <f t="shared" si="9"/>
        <v>P4</v>
      </c>
      <c r="IW2" s="32" t="str">
        <f t="shared" si="9"/>
        <v>P5</v>
      </c>
      <c r="IX2" s="32" t="str">
        <f t="shared" si="9"/>
        <v>P6</v>
      </c>
      <c r="IY2" s="32" t="str">
        <f t="shared" si="9"/>
        <v>P7</v>
      </c>
      <c r="IZ2" s="32" t="str">
        <f t="shared" si="9"/>
        <v>P8</v>
      </c>
      <c r="JA2" s="32" t="str">
        <f t="shared" si="9"/>
        <v>P9（TMT康复）</v>
      </c>
      <c r="JB2" s="32" t="str">
        <f t="shared" si="9"/>
        <v>P10（Seruna）</v>
      </c>
      <c r="JC2" s="32" t="str">
        <f t="shared" si="9"/>
        <v>P11（安踏）</v>
      </c>
      <c r="JD2" s="32" t="str">
        <f t="shared" si="9"/>
        <v>P13（安踏）</v>
      </c>
      <c r="JE2" s="32" t="str">
        <f t="shared" si="9"/>
        <v>P14（安德玛）</v>
      </c>
      <c r="JF2" s="32" t="str">
        <f t="shared" si="9"/>
        <v>P15（安踏）</v>
      </c>
      <c r="JG2" s="32" t="str">
        <f t="shared" si="9"/>
        <v>P16（Seruna）</v>
      </c>
      <c r="JH2" s="32" t="str">
        <f t="shared" si="9"/>
        <v>P17（安德玛）</v>
      </c>
      <c r="JI2" s="32" t="str">
        <f t="shared" si="9"/>
        <v>P18（嘉菲克）</v>
      </c>
      <c r="JJ2" s="32" t="str">
        <f t="shared" si="9"/>
        <v>P19（Seruna）</v>
      </c>
      <c r="JK2" s="32" t="str">
        <f t="shared" si="9"/>
        <v>P20（Seruna）</v>
      </c>
      <c r="JL2" s="32" t="str">
        <f t="shared" si="9"/>
        <v>P21（Seruna）</v>
      </c>
      <c r="JM2" s="32" t="str">
        <f t="shared" si="9"/>
        <v>P22（嘉菲克）</v>
      </c>
      <c r="JN2" s="32" t="str">
        <f t="shared" si="9"/>
        <v>P23（Seruna）</v>
      </c>
      <c r="JO2" s="32" t="str">
        <f t="shared" si="9"/>
        <v>P24（enyisa）</v>
      </c>
      <c r="JP2" s="32" t="str">
        <f t="shared" si="9"/>
        <v>P备用6</v>
      </c>
      <c r="JQ2" s="32" t="str">
        <f t="shared" si="9"/>
        <v>合计</v>
      </c>
      <c r="JR2" s="33" t="str">
        <f t="shared" ref="JR2:KP2" si="10">IS2&amp;"占比"</f>
        <v>P1占比</v>
      </c>
      <c r="JS2" s="33" t="str">
        <f t="shared" si="10"/>
        <v>P2占比</v>
      </c>
      <c r="JT2" s="33" t="str">
        <f t="shared" si="10"/>
        <v>P3占比</v>
      </c>
      <c r="JU2" s="33" t="str">
        <f t="shared" si="10"/>
        <v>P4占比</v>
      </c>
      <c r="JV2" s="33" t="str">
        <f t="shared" si="10"/>
        <v>P5占比</v>
      </c>
      <c r="JW2" s="33" t="str">
        <f t="shared" si="10"/>
        <v>P6占比</v>
      </c>
      <c r="JX2" s="33" t="str">
        <f t="shared" si="10"/>
        <v>P7占比</v>
      </c>
      <c r="JY2" s="33" t="str">
        <f t="shared" si="10"/>
        <v>P8占比</v>
      </c>
      <c r="JZ2" s="33" t="str">
        <f t="shared" si="10"/>
        <v>P9（TMT康复）占比</v>
      </c>
      <c r="KA2" s="33" t="str">
        <f t="shared" si="10"/>
        <v>P10（Seruna）占比</v>
      </c>
      <c r="KB2" s="33" t="str">
        <f t="shared" si="10"/>
        <v>P11（安踏）占比</v>
      </c>
      <c r="KC2" s="33" t="str">
        <f t="shared" si="10"/>
        <v>P13（安踏）占比</v>
      </c>
      <c r="KD2" s="33" t="str">
        <f t="shared" si="10"/>
        <v>P14（安德玛）占比</v>
      </c>
      <c r="KE2" s="33" t="str">
        <f t="shared" si="10"/>
        <v>P15（安踏）占比</v>
      </c>
      <c r="KF2" s="33" t="str">
        <f t="shared" si="10"/>
        <v>P16（Seruna）占比</v>
      </c>
      <c r="KG2" s="33" t="str">
        <f t="shared" si="10"/>
        <v>P17（安德玛）占比</v>
      </c>
      <c r="KH2" s="33" t="str">
        <f t="shared" si="10"/>
        <v>P18（嘉菲克）占比</v>
      </c>
      <c r="KI2" s="33" t="str">
        <f t="shared" si="10"/>
        <v>P19（Seruna）占比</v>
      </c>
      <c r="KJ2" s="33" t="str">
        <f t="shared" si="10"/>
        <v>P20（Seruna）占比</v>
      </c>
      <c r="KK2" s="33" t="str">
        <f t="shared" si="10"/>
        <v>P21（Seruna）占比</v>
      </c>
      <c r="KL2" s="33" t="str">
        <f t="shared" si="10"/>
        <v>P22（嘉菲克）占比</v>
      </c>
      <c r="KM2" s="33" t="str">
        <f t="shared" si="10"/>
        <v>P23（Seruna）占比</v>
      </c>
      <c r="KN2" s="33" t="str">
        <f t="shared" si="10"/>
        <v>P24（enyisa）占比</v>
      </c>
      <c r="KO2" s="33" t="str">
        <f t="shared" si="10"/>
        <v>P备用6占比</v>
      </c>
      <c r="KP2" s="34" t="str">
        <f t="shared" si="10"/>
        <v>合计占比</v>
      </c>
      <c r="KQ2" s="32" t="str">
        <f t="shared" ref="KQ2:LO2" si="11">IS2</f>
        <v>P1</v>
      </c>
      <c r="KR2" s="32" t="str">
        <f t="shared" si="11"/>
        <v>P2</v>
      </c>
      <c r="KS2" s="32" t="str">
        <f t="shared" si="11"/>
        <v>P3</v>
      </c>
      <c r="KT2" s="32" t="str">
        <f t="shared" si="11"/>
        <v>P4</v>
      </c>
      <c r="KU2" s="32" t="str">
        <f t="shared" si="11"/>
        <v>P5</v>
      </c>
      <c r="KV2" s="32" t="str">
        <f t="shared" si="11"/>
        <v>P6</v>
      </c>
      <c r="KW2" s="32" t="str">
        <f t="shared" si="11"/>
        <v>P7</v>
      </c>
      <c r="KX2" s="32" t="str">
        <f t="shared" si="11"/>
        <v>P8</v>
      </c>
      <c r="KY2" s="32" t="str">
        <f t="shared" si="11"/>
        <v>P9（TMT康复）</v>
      </c>
      <c r="KZ2" s="32" t="str">
        <f t="shared" si="11"/>
        <v>P10（Seruna）</v>
      </c>
      <c r="LA2" s="32" t="str">
        <f t="shared" si="11"/>
        <v>P11（安踏）</v>
      </c>
      <c r="LB2" s="32" t="str">
        <f t="shared" si="11"/>
        <v>P13（安踏）</v>
      </c>
      <c r="LC2" s="32" t="str">
        <f t="shared" si="11"/>
        <v>P14（安德玛）</v>
      </c>
      <c r="LD2" s="32" t="str">
        <f t="shared" si="11"/>
        <v>P15（安踏）</v>
      </c>
      <c r="LE2" s="32" t="str">
        <f t="shared" si="11"/>
        <v>P16（Seruna）</v>
      </c>
      <c r="LF2" s="32" t="str">
        <f t="shared" si="11"/>
        <v>P17（安德玛）</v>
      </c>
      <c r="LG2" s="32" t="str">
        <f t="shared" si="11"/>
        <v>P18（嘉菲克）</v>
      </c>
      <c r="LH2" s="32" t="str">
        <f t="shared" si="11"/>
        <v>P19（Seruna）</v>
      </c>
      <c r="LI2" s="32" t="str">
        <f t="shared" si="11"/>
        <v>P20（Seruna）</v>
      </c>
      <c r="LJ2" s="32" t="str">
        <f t="shared" si="11"/>
        <v>P21（Seruna）</v>
      </c>
      <c r="LK2" s="32" t="str">
        <f t="shared" si="11"/>
        <v>P22（嘉菲克）</v>
      </c>
      <c r="LL2" s="32" t="str">
        <f t="shared" si="11"/>
        <v>P23（Seruna）</v>
      </c>
      <c r="LM2" s="32" t="str">
        <f t="shared" si="11"/>
        <v>P24（enyisa）</v>
      </c>
      <c r="LN2" s="32" t="str">
        <f t="shared" si="11"/>
        <v>P备用6</v>
      </c>
      <c r="LO2" s="32" t="str">
        <f t="shared" si="11"/>
        <v>合计</v>
      </c>
      <c r="LP2" s="33" t="str">
        <f t="shared" ref="LP2:MN2" si="12">KQ2&amp;"占比"</f>
        <v>P1占比</v>
      </c>
      <c r="LQ2" s="33" t="str">
        <f t="shared" si="12"/>
        <v>P2占比</v>
      </c>
      <c r="LR2" s="33" t="str">
        <f t="shared" si="12"/>
        <v>P3占比</v>
      </c>
      <c r="LS2" s="33" t="str">
        <f t="shared" si="12"/>
        <v>P4占比</v>
      </c>
      <c r="LT2" s="33" t="str">
        <f t="shared" si="12"/>
        <v>P5占比</v>
      </c>
      <c r="LU2" s="33" t="str">
        <f t="shared" si="12"/>
        <v>P6占比</v>
      </c>
      <c r="LV2" s="33" t="str">
        <f t="shared" si="12"/>
        <v>P7占比</v>
      </c>
      <c r="LW2" s="33" t="str">
        <f t="shared" si="12"/>
        <v>P8占比</v>
      </c>
      <c r="LX2" s="33" t="str">
        <f t="shared" si="12"/>
        <v>P9（TMT康复）占比</v>
      </c>
      <c r="LY2" s="33" t="str">
        <f t="shared" si="12"/>
        <v>P10（Seruna）占比</v>
      </c>
      <c r="LZ2" s="33" t="str">
        <f t="shared" si="12"/>
        <v>P11（安踏）占比</v>
      </c>
      <c r="MA2" s="33" t="str">
        <f t="shared" si="12"/>
        <v>P13（安踏）占比</v>
      </c>
      <c r="MB2" s="33" t="str">
        <f t="shared" si="12"/>
        <v>P14（安德玛）占比</v>
      </c>
      <c r="MC2" s="33" t="str">
        <f t="shared" si="12"/>
        <v>P15（安踏）占比</v>
      </c>
      <c r="MD2" s="33" t="str">
        <f t="shared" si="12"/>
        <v>P16（Seruna）占比</v>
      </c>
      <c r="ME2" s="33" t="str">
        <f t="shared" si="12"/>
        <v>P17（安德玛）占比</v>
      </c>
      <c r="MF2" s="33" t="str">
        <f t="shared" si="12"/>
        <v>P18（嘉菲克）占比</v>
      </c>
      <c r="MG2" s="33" t="str">
        <f t="shared" si="12"/>
        <v>P19（Seruna）占比</v>
      </c>
      <c r="MH2" s="33" t="str">
        <f t="shared" si="12"/>
        <v>P20（Seruna）占比</v>
      </c>
      <c r="MI2" s="33" t="str">
        <f t="shared" si="12"/>
        <v>P21（Seruna）占比</v>
      </c>
      <c r="MJ2" s="33" t="str">
        <f t="shared" si="12"/>
        <v>P22（嘉菲克）占比</v>
      </c>
      <c r="MK2" s="33" t="str">
        <f t="shared" si="12"/>
        <v>P23（Seruna）占比</v>
      </c>
      <c r="ML2" s="33" t="str">
        <f t="shared" si="12"/>
        <v>P24（enyisa）占比</v>
      </c>
      <c r="MM2" s="33" t="str">
        <f t="shared" si="12"/>
        <v>P备用6占比</v>
      </c>
      <c r="MN2" s="34" t="str">
        <f t="shared" si="12"/>
        <v>合计占比</v>
      </c>
      <c r="MO2" s="32" t="str">
        <f t="shared" ref="MO2:NM2" si="13">KQ2</f>
        <v>P1</v>
      </c>
      <c r="MP2" s="32" t="str">
        <f t="shared" si="13"/>
        <v>P2</v>
      </c>
      <c r="MQ2" s="32" t="str">
        <f t="shared" si="13"/>
        <v>P3</v>
      </c>
      <c r="MR2" s="32" t="str">
        <f t="shared" si="13"/>
        <v>P4</v>
      </c>
      <c r="MS2" s="32" t="str">
        <f t="shared" si="13"/>
        <v>P5</v>
      </c>
      <c r="MT2" s="32" t="str">
        <f t="shared" si="13"/>
        <v>P6</v>
      </c>
      <c r="MU2" s="32" t="str">
        <f t="shared" si="13"/>
        <v>P7</v>
      </c>
      <c r="MV2" s="32" t="str">
        <f t="shared" si="13"/>
        <v>P8</v>
      </c>
      <c r="MW2" s="32" t="str">
        <f t="shared" si="13"/>
        <v>P9（TMT康复）</v>
      </c>
      <c r="MX2" s="32" t="str">
        <f t="shared" si="13"/>
        <v>P10（Seruna）</v>
      </c>
      <c r="MY2" s="32" t="str">
        <f t="shared" si="13"/>
        <v>P11（安踏）</v>
      </c>
      <c r="MZ2" s="32" t="str">
        <f t="shared" si="13"/>
        <v>P13（安踏）</v>
      </c>
      <c r="NA2" s="32" t="str">
        <f t="shared" si="13"/>
        <v>P14（安德玛）</v>
      </c>
      <c r="NB2" s="32" t="str">
        <f t="shared" si="13"/>
        <v>P15（安踏）</v>
      </c>
      <c r="NC2" s="32" t="str">
        <f t="shared" si="13"/>
        <v>P16（Seruna）</v>
      </c>
      <c r="ND2" s="32" t="str">
        <f t="shared" si="13"/>
        <v>P17（安德玛）</v>
      </c>
      <c r="NE2" s="32" t="str">
        <f t="shared" si="13"/>
        <v>P18（嘉菲克）</v>
      </c>
      <c r="NF2" s="32" t="str">
        <f t="shared" si="13"/>
        <v>P19（Seruna）</v>
      </c>
      <c r="NG2" s="32" t="str">
        <f t="shared" si="13"/>
        <v>P20（Seruna）</v>
      </c>
      <c r="NH2" s="32" t="str">
        <f t="shared" si="13"/>
        <v>P21（Seruna）</v>
      </c>
      <c r="NI2" s="32" t="str">
        <f t="shared" si="13"/>
        <v>P22（嘉菲克）</v>
      </c>
      <c r="NJ2" s="32" t="str">
        <f t="shared" si="13"/>
        <v>P23（Seruna）</v>
      </c>
      <c r="NK2" s="32" t="str">
        <f t="shared" si="13"/>
        <v>P24（enyisa）</v>
      </c>
      <c r="NL2" s="32" t="str">
        <f t="shared" si="13"/>
        <v>P备用6</v>
      </c>
      <c r="NM2" s="32" t="str">
        <f t="shared" si="13"/>
        <v>合计</v>
      </c>
      <c r="NN2" s="33" t="str">
        <f t="shared" ref="NN2:OL2" si="14">MO2&amp;"占比"</f>
        <v>P1占比</v>
      </c>
      <c r="NO2" s="33" t="str">
        <f t="shared" si="14"/>
        <v>P2占比</v>
      </c>
      <c r="NP2" s="33" t="str">
        <f t="shared" si="14"/>
        <v>P3占比</v>
      </c>
      <c r="NQ2" s="33" t="str">
        <f t="shared" si="14"/>
        <v>P4占比</v>
      </c>
      <c r="NR2" s="33" t="str">
        <f t="shared" si="14"/>
        <v>P5占比</v>
      </c>
      <c r="NS2" s="33" t="str">
        <f t="shared" si="14"/>
        <v>P6占比</v>
      </c>
      <c r="NT2" s="33" t="str">
        <f t="shared" si="14"/>
        <v>P7占比</v>
      </c>
      <c r="NU2" s="33" t="str">
        <f t="shared" si="14"/>
        <v>P8占比</v>
      </c>
      <c r="NV2" s="33" t="str">
        <f t="shared" si="14"/>
        <v>P9（TMT康复）占比</v>
      </c>
      <c r="NW2" s="33" t="str">
        <f t="shared" si="14"/>
        <v>P10（Seruna）占比</v>
      </c>
      <c r="NX2" s="33" t="str">
        <f t="shared" si="14"/>
        <v>P11（安踏）占比</v>
      </c>
      <c r="NY2" s="33" t="str">
        <f t="shared" si="14"/>
        <v>P13（安踏）占比</v>
      </c>
      <c r="NZ2" s="33" t="str">
        <f t="shared" si="14"/>
        <v>P14（安德玛）占比</v>
      </c>
      <c r="OA2" s="33" t="str">
        <f t="shared" si="14"/>
        <v>P15（安踏）占比</v>
      </c>
      <c r="OB2" s="33" t="str">
        <f t="shared" si="14"/>
        <v>P16（Seruna）占比</v>
      </c>
      <c r="OC2" s="33" t="str">
        <f t="shared" si="14"/>
        <v>P17（安德玛）占比</v>
      </c>
      <c r="OD2" s="33" t="str">
        <f t="shared" si="14"/>
        <v>P18（嘉菲克）占比</v>
      </c>
      <c r="OE2" s="33" t="str">
        <f t="shared" si="14"/>
        <v>P19（Seruna）占比</v>
      </c>
      <c r="OF2" s="33" t="str">
        <f t="shared" si="14"/>
        <v>P20（Seruna）占比</v>
      </c>
      <c r="OG2" s="33" t="str">
        <f t="shared" si="14"/>
        <v>P21（Seruna）占比</v>
      </c>
      <c r="OH2" s="33" t="str">
        <f t="shared" si="14"/>
        <v>P22（嘉菲克）占比</v>
      </c>
      <c r="OI2" s="33" t="str">
        <f t="shared" si="14"/>
        <v>P23（Seruna）占比</v>
      </c>
      <c r="OJ2" s="33" t="str">
        <f t="shared" si="14"/>
        <v>P24（enyisa）占比</v>
      </c>
      <c r="OK2" s="33" t="str">
        <f t="shared" si="14"/>
        <v>P备用6占比</v>
      </c>
      <c r="OL2" s="34" t="str">
        <f t="shared" si="14"/>
        <v>合计占比</v>
      </c>
      <c r="OM2" s="32" t="str">
        <f t="shared" ref="OM2:PK2" si="15">MO2</f>
        <v>P1</v>
      </c>
      <c r="ON2" s="32" t="str">
        <f t="shared" si="15"/>
        <v>P2</v>
      </c>
      <c r="OO2" s="32" t="str">
        <f t="shared" si="15"/>
        <v>P3</v>
      </c>
      <c r="OP2" s="32" t="str">
        <f t="shared" si="15"/>
        <v>P4</v>
      </c>
      <c r="OQ2" s="32" t="str">
        <f t="shared" si="15"/>
        <v>P5</v>
      </c>
      <c r="OR2" s="32" t="str">
        <f t="shared" si="15"/>
        <v>P6</v>
      </c>
      <c r="OS2" s="32" t="str">
        <f t="shared" si="15"/>
        <v>P7</v>
      </c>
      <c r="OT2" s="32" t="str">
        <f t="shared" si="15"/>
        <v>P8</v>
      </c>
      <c r="OU2" s="32" t="str">
        <f t="shared" si="15"/>
        <v>P9（TMT康复）</v>
      </c>
      <c r="OV2" s="32" t="str">
        <f t="shared" si="15"/>
        <v>P10（Seruna）</v>
      </c>
      <c r="OW2" s="32" t="str">
        <f t="shared" si="15"/>
        <v>P11（安踏）</v>
      </c>
      <c r="OX2" s="32" t="str">
        <f t="shared" si="15"/>
        <v>P13（安踏）</v>
      </c>
      <c r="OY2" s="32" t="str">
        <f t="shared" si="15"/>
        <v>P14（安德玛）</v>
      </c>
      <c r="OZ2" s="32" t="str">
        <f t="shared" si="15"/>
        <v>P15（安踏）</v>
      </c>
      <c r="PA2" s="32" t="str">
        <f t="shared" si="15"/>
        <v>P16（Seruna）</v>
      </c>
      <c r="PB2" s="32" t="str">
        <f t="shared" si="15"/>
        <v>P17（安德玛）</v>
      </c>
      <c r="PC2" s="32" t="str">
        <f t="shared" si="15"/>
        <v>P18（嘉菲克）</v>
      </c>
      <c r="PD2" s="32" t="str">
        <f t="shared" si="15"/>
        <v>P19（Seruna）</v>
      </c>
      <c r="PE2" s="32" t="str">
        <f t="shared" si="15"/>
        <v>P20（Seruna）</v>
      </c>
      <c r="PF2" s="32" t="str">
        <f t="shared" si="15"/>
        <v>P21（Seruna）</v>
      </c>
      <c r="PG2" s="32" t="str">
        <f t="shared" si="15"/>
        <v>P22（嘉菲克）</v>
      </c>
      <c r="PH2" s="32" t="str">
        <f t="shared" si="15"/>
        <v>P23（Seruna）</v>
      </c>
      <c r="PI2" s="32" t="str">
        <f t="shared" si="15"/>
        <v>P24（enyisa）</v>
      </c>
      <c r="PJ2" s="32" t="str">
        <f t="shared" si="15"/>
        <v>P备用6</v>
      </c>
      <c r="PK2" s="32" t="str">
        <f t="shared" si="15"/>
        <v>合计</v>
      </c>
      <c r="PL2" s="33" t="str">
        <f t="shared" ref="PL2:QJ2" si="16">OM2&amp;"占比"</f>
        <v>P1占比</v>
      </c>
      <c r="PM2" s="33" t="str">
        <f t="shared" si="16"/>
        <v>P2占比</v>
      </c>
      <c r="PN2" s="33" t="str">
        <f t="shared" si="16"/>
        <v>P3占比</v>
      </c>
      <c r="PO2" s="33" t="str">
        <f t="shared" si="16"/>
        <v>P4占比</v>
      </c>
      <c r="PP2" s="33" t="str">
        <f t="shared" si="16"/>
        <v>P5占比</v>
      </c>
      <c r="PQ2" s="33" t="str">
        <f t="shared" si="16"/>
        <v>P6占比</v>
      </c>
      <c r="PR2" s="33" t="str">
        <f t="shared" si="16"/>
        <v>P7占比</v>
      </c>
      <c r="PS2" s="33" t="str">
        <f t="shared" si="16"/>
        <v>P8占比</v>
      </c>
      <c r="PT2" s="33" t="str">
        <f t="shared" si="16"/>
        <v>P9（TMT康复）占比</v>
      </c>
      <c r="PU2" s="33" t="str">
        <f t="shared" si="16"/>
        <v>P10（Seruna）占比</v>
      </c>
      <c r="PV2" s="33" t="str">
        <f t="shared" si="16"/>
        <v>P11（安踏）占比</v>
      </c>
      <c r="PW2" s="33" t="str">
        <f t="shared" si="16"/>
        <v>P13（安踏）占比</v>
      </c>
      <c r="PX2" s="33" t="str">
        <f t="shared" si="16"/>
        <v>P14（安德玛）占比</v>
      </c>
      <c r="PY2" s="33" t="str">
        <f t="shared" si="16"/>
        <v>P15（安踏）占比</v>
      </c>
      <c r="PZ2" s="33" t="str">
        <f t="shared" si="16"/>
        <v>P16（Seruna）占比</v>
      </c>
      <c r="QA2" s="33" t="str">
        <f t="shared" si="16"/>
        <v>P17（安德玛）占比</v>
      </c>
      <c r="QB2" s="33" t="str">
        <f t="shared" si="16"/>
        <v>P18（嘉菲克）占比</v>
      </c>
      <c r="QC2" s="33" t="str">
        <f t="shared" si="16"/>
        <v>P19（Seruna）占比</v>
      </c>
      <c r="QD2" s="33" t="str">
        <f t="shared" si="16"/>
        <v>P20（Seruna）占比</v>
      </c>
      <c r="QE2" s="33" t="str">
        <f t="shared" si="16"/>
        <v>P21（Seruna）占比</v>
      </c>
      <c r="QF2" s="33" t="str">
        <f t="shared" si="16"/>
        <v>P22（嘉菲克）占比</v>
      </c>
      <c r="QG2" s="33" t="str">
        <f t="shared" si="16"/>
        <v>P23（Seruna）占比</v>
      </c>
      <c r="QH2" s="33" t="str">
        <f t="shared" si="16"/>
        <v>P24（enyisa）占比</v>
      </c>
      <c r="QI2" s="33" t="str">
        <f t="shared" si="16"/>
        <v>P备用6占比</v>
      </c>
      <c r="QJ2" s="34" t="str">
        <f t="shared" si="16"/>
        <v>合计占比</v>
      </c>
      <c r="QK2" s="32" t="str">
        <f t="shared" ref="QK2:RI2" si="17">OM2</f>
        <v>P1</v>
      </c>
      <c r="QL2" s="32" t="str">
        <f t="shared" si="17"/>
        <v>P2</v>
      </c>
      <c r="QM2" s="32" t="str">
        <f t="shared" si="17"/>
        <v>P3</v>
      </c>
      <c r="QN2" s="32" t="str">
        <f t="shared" si="17"/>
        <v>P4</v>
      </c>
      <c r="QO2" s="32" t="str">
        <f t="shared" si="17"/>
        <v>P5</v>
      </c>
      <c r="QP2" s="32" t="str">
        <f t="shared" si="17"/>
        <v>P6</v>
      </c>
      <c r="QQ2" s="32" t="str">
        <f t="shared" si="17"/>
        <v>P7</v>
      </c>
      <c r="QR2" s="32" t="str">
        <f t="shared" si="17"/>
        <v>P8</v>
      </c>
      <c r="QS2" s="32" t="str">
        <f t="shared" si="17"/>
        <v>P9（TMT康复）</v>
      </c>
      <c r="QT2" s="32" t="str">
        <f t="shared" si="17"/>
        <v>P10（Seruna）</v>
      </c>
      <c r="QU2" s="32" t="str">
        <f t="shared" si="17"/>
        <v>P11（安踏）</v>
      </c>
      <c r="QV2" s="32" t="str">
        <f t="shared" si="17"/>
        <v>P13（安踏）</v>
      </c>
      <c r="QW2" s="32" t="str">
        <f t="shared" si="17"/>
        <v>P14（安德玛）</v>
      </c>
      <c r="QX2" s="32" t="str">
        <f t="shared" si="17"/>
        <v>P15（安踏）</v>
      </c>
      <c r="QY2" s="32" t="str">
        <f t="shared" si="17"/>
        <v>P16（Seruna）</v>
      </c>
      <c r="QZ2" s="32" t="str">
        <f t="shared" si="17"/>
        <v>P17（安德玛）</v>
      </c>
      <c r="RA2" s="32" t="str">
        <f t="shared" si="17"/>
        <v>P18（嘉菲克）</v>
      </c>
      <c r="RB2" s="32" t="str">
        <f t="shared" si="17"/>
        <v>P19（Seruna）</v>
      </c>
      <c r="RC2" s="32" t="str">
        <f t="shared" si="17"/>
        <v>P20（Seruna）</v>
      </c>
      <c r="RD2" s="32" t="str">
        <f t="shared" si="17"/>
        <v>P21（Seruna）</v>
      </c>
      <c r="RE2" s="32" t="str">
        <f t="shared" si="17"/>
        <v>P22（嘉菲克）</v>
      </c>
      <c r="RF2" s="32" t="str">
        <f t="shared" si="17"/>
        <v>P23（Seruna）</v>
      </c>
      <c r="RG2" s="32" t="str">
        <f t="shared" si="17"/>
        <v>P24（enyisa）</v>
      </c>
      <c r="RH2" s="32" t="str">
        <f t="shared" si="17"/>
        <v>P备用6</v>
      </c>
      <c r="RI2" s="32" t="str">
        <f t="shared" si="17"/>
        <v>合计</v>
      </c>
      <c r="RJ2" s="33" t="str">
        <f t="shared" ref="RJ2:SH2" si="18">QK2&amp;"占比"</f>
        <v>P1占比</v>
      </c>
      <c r="RK2" s="33" t="str">
        <f t="shared" si="18"/>
        <v>P2占比</v>
      </c>
      <c r="RL2" s="33" t="str">
        <f t="shared" si="18"/>
        <v>P3占比</v>
      </c>
      <c r="RM2" s="33" t="str">
        <f t="shared" si="18"/>
        <v>P4占比</v>
      </c>
      <c r="RN2" s="33" t="str">
        <f t="shared" si="18"/>
        <v>P5占比</v>
      </c>
      <c r="RO2" s="33" t="str">
        <f t="shared" si="18"/>
        <v>P6占比</v>
      </c>
      <c r="RP2" s="33" t="str">
        <f t="shared" si="18"/>
        <v>P7占比</v>
      </c>
      <c r="RQ2" s="33" t="str">
        <f t="shared" si="18"/>
        <v>P8占比</v>
      </c>
      <c r="RR2" s="33" t="str">
        <f t="shared" si="18"/>
        <v>P9（TMT康复）占比</v>
      </c>
      <c r="RS2" s="33" t="str">
        <f t="shared" si="18"/>
        <v>P10（Seruna）占比</v>
      </c>
      <c r="RT2" s="33" t="str">
        <f t="shared" si="18"/>
        <v>P11（安踏）占比</v>
      </c>
      <c r="RU2" s="33" t="str">
        <f t="shared" si="18"/>
        <v>P13（安踏）占比</v>
      </c>
      <c r="RV2" s="33" t="str">
        <f t="shared" si="18"/>
        <v>P14（安德玛）占比</v>
      </c>
      <c r="RW2" s="33" t="str">
        <f t="shared" si="18"/>
        <v>P15（安踏）占比</v>
      </c>
      <c r="RX2" s="33" t="str">
        <f t="shared" si="18"/>
        <v>P16（Seruna）占比</v>
      </c>
      <c r="RY2" s="33" t="str">
        <f t="shared" si="18"/>
        <v>P17（安德玛）占比</v>
      </c>
      <c r="RZ2" s="33" t="str">
        <f t="shared" si="18"/>
        <v>P18（嘉菲克）占比</v>
      </c>
      <c r="SA2" s="33" t="str">
        <f t="shared" si="18"/>
        <v>P19（Seruna）占比</v>
      </c>
      <c r="SB2" s="33" t="str">
        <f t="shared" si="18"/>
        <v>P20（Seruna）占比</v>
      </c>
      <c r="SC2" s="33" t="str">
        <f t="shared" si="18"/>
        <v>P21（Seruna）占比</v>
      </c>
      <c r="SD2" s="33" t="str">
        <f t="shared" si="18"/>
        <v>P22（嘉菲克）占比</v>
      </c>
      <c r="SE2" s="33" t="str">
        <f t="shared" si="18"/>
        <v>P23（Seruna）占比</v>
      </c>
      <c r="SF2" s="33" t="str">
        <f t="shared" si="18"/>
        <v>P24（enyisa）占比</v>
      </c>
      <c r="SG2" s="33" t="str">
        <f t="shared" si="18"/>
        <v>P备用6占比</v>
      </c>
      <c r="SH2" s="34" t="str">
        <f t="shared" si="18"/>
        <v>合计占比</v>
      </c>
      <c r="SI2" s="32" t="str">
        <f t="shared" ref="SI2:TG2" si="19">QK2</f>
        <v>P1</v>
      </c>
      <c r="SJ2" s="32" t="str">
        <f t="shared" si="19"/>
        <v>P2</v>
      </c>
      <c r="SK2" s="32" t="str">
        <f t="shared" si="19"/>
        <v>P3</v>
      </c>
      <c r="SL2" s="32" t="str">
        <f t="shared" si="19"/>
        <v>P4</v>
      </c>
      <c r="SM2" s="32" t="str">
        <f t="shared" si="19"/>
        <v>P5</v>
      </c>
      <c r="SN2" s="32" t="str">
        <f t="shared" si="19"/>
        <v>P6</v>
      </c>
      <c r="SO2" s="32" t="str">
        <f t="shared" si="19"/>
        <v>P7</v>
      </c>
      <c r="SP2" s="32" t="str">
        <f t="shared" si="19"/>
        <v>P8</v>
      </c>
      <c r="SQ2" s="32" t="str">
        <f t="shared" si="19"/>
        <v>P9（TMT康复）</v>
      </c>
      <c r="SR2" s="32" t="str">
        <f t="shared" si="19"/>
        <v>P10（Seruna）</v>
      </c>
      <c r="SS2" s="32" t="str">
        <f t="shared" si="19"/>
        <v>P11（安踏）</v>
      </c>
      <c r="ST2" s="32" t="str">
        <f t="shared" si="19"/>
        <v>P13（安踏）</v>
      </c>
      <c r="SU2" s="32" t="str">
        <f t="shared" si="19"/>
        <v>P14（安德玛）</v>
      </c>
      <c r="SV2" s="32" t="str">
        <f t="shared" si="19"/>
        <v>P15（安踏）</v>
      </c>
      <c r="SW2" s="32" t="str">
        <f t="shared" si="19"/>
        <v>P16（Seruna）</v>
      </c>
      <c r="SX2" s="32" t="str">
        <f t="shared" si="19"/>
        <v>P17（安德玛）</v>
      </c>
      <c r="SY2" s="32" t="str">
        <f t="shared" si="19"/>
        <v>P18（嘉菲克）</v>
      </c>
      <c r="SZ2" s="32" t="str">
        <f t="shared" si="19"/>
        <v>P19（Seruna）</v>
      </c>
      <c r="TA2" s="32" t="str">
        <f t="shared" si="19"/>
        <v>P20（Seruna）</v>
      </c>
      <c r="TB2" s="32" t="str">
        <f t="shared" si="19"/>
        <v>P21（Seruna）</v>
      </c>
      <c r="TC2" s="32" t="str">
        <f t="shared" si="19"/>
        <v>P22（嘉菲克）</v>
      </c>
      <c r="TD2" s="32" t="str">
        <f t="shared" si="19"/>
        <v>P23（Seruna）</v>
      </c>
      <c r="TE2" s="32" t="str">
        <f t="shared" si="19"/>
        <v>P24（enyisa）</v>
      </c>
      <c r="TF2" s="32" t="str">
        <f t="shared" si="19"/>
        <v>P备用6</v>
      </c>
      <c r="TG2" s="32" t="str">
        <f t="shared" si="19"/>
        <v>合计</v>
      </c>
      <c r="TH2" s="33" t="str">
        <f t="shared" ref="TH2:UA2" si="20">SI2&amp;"占比"</f>
        <v>P1占比</v>
      </c>
      <c r="TI2" s="33" t="str">
        <f t="shared" si="20"/>
        <v>P2占比</v>
      </c>
      <c r="TJ2" s="33" t="str">
        <f t="shared" si="20"/>
        <v>P3占比</v>
      </c>
      <c r="TK2" s="33" t="str">
        <f t="shared" si="20"/>
        <v>P4占比</v>
      </c>
      <c r="TL2" s="33" t="str">
        <f t="shared" si="20"/>
        <v>P5占比</v>
      </c>
      <c r="TM2" s="33" t="str">
        <f t="shared" si="20"/>
        <v>P6占比</v>
      </c>
      <c r="TN2" s="33" t="str">
        <f t="shared" si="20"/>
        <v>P7占比</v>
      </c>
      <c r="TO2" s="33" t="str">
        <f t="shared" si="20"/>
        <v>P8占比</v>
      </c>
      <c r="TP2" s="33" t="str">
        <f t="shared" si="20"/>
        <v>P9（TMT康复）占比</v>
      </c>
      <c r="TQ2" s="33" t="str">
        <f t="shared" si="20"/>
        <v>P10（Seruna）占比</v>
      </c>
      <c r="TR2" s="33" t="str">
        <f t="shared" si="20"/>
        <v>P11（安踏）占比</v>
      </c>
      <c r="TS2" s="33" t="str">
        <f t="shared" si="20"/>
        <v>P13（安踏）占比</v>
      </c>
      <c r="TT2" s="33" t="str">
        <f t="shared" si="20"/>
        <v>P14（安德玛）占比</v>
      </c>
      <c r="TU2" s="33" t="str">
        <f t="shared" si="20"/>
        <v>P15（安踏）占比</v>
      </c>
      <c r="TV2" s="33" t="str">
        <f t="shared" si="20"/>
        <v>P16（Seruna）占比</v>
      </c>
      <c r="TW2" s="33" t="str">
        <f t="shared" si="20"/>
        <v>P17（安德玛）占比</v>
      </c>
      <c r="TX2" s="33" t="str">
        <f t="shared" si="20"/>
        <v>P18（嘉菲克）占比</v>
      </c>
      <c r="TY2" s="33" t="str">
        <f t="shared" si="20"/>
        <v>P19（Seruna）占比</v>
      </c>
      <c r="TZ2" s="33" t="str">
        <f t="shared" si="20"/>
        <v>P20（Seruna）占比</v>
      </c>
      <c r="UA2" s="33" t="str">
        <f t="shared" si="20"/>
        <v>P21（Seruna）占比</v>
      </c>
      <c r="UB2" s="33" t="str">
        <f t="shared" ref="UB2:UG2" si="21">TB2&amp;"占比"</f>
        <v>P21（Seruna）占比</v>
      </c>
      <c r="UC2" s="33" t="str">
        <f t="shared" si="21"/>
        <v>P22（嘉菲克）占比</v>
      </c>
      <c r="UD2" s="33" t="str">
        <f t="shared" si="21"/>
        <v>P23（Seruna）占比</v>
      </c>
      <c r="UE2" s="33" t="str">
        <f t="shared" si="21"/>
        <v>P24（enyisa）占比</v>
      </c>
      <c r="UF2" s="33" t="str">
        <f t="shared" si="21"/>
        <v>P备用6占比</v>
      </c>
      <c r="UG2" s="34" t="str">
        <f t="shared" si="21"/>
        <v>合计占比</v>
      </c>
      <c r="UH2" s="32" t="str">
        <f t="shared" ref="UH2:VF2" si="22">SI2</f>
        <v>P1</v>
      </c>
      <c r="UI2" s="32" t="str">
        <f t="shared" si="22"/>
        <v>P2</v>
      </c>
      <c r="UJ2" s="32" t="str">
        <f t="shared" si="22"/>
        <v>P3</v>
      </c>
      <c r="UK2" s="32" t="str">
        <f t="shared" si="22"/>
        <v>P4</v>
      </c>
      <c r="UL2" s="32" t="str">
        <f t="shared" si="22"/>
        <v>P5</v>
      </c>
      <c r="UM2" s="32" t="str">
        <f t="shared" si="22"/>
        <v>P6</v>
      </c>
      <c r="UN2" s="32" t="str">
        <f t="shared" si="22"/>
        <v>P7</v>
      </c>
      <c r="UO2" s="32" t="str">
        <f t="shared" si="22"/>
        <v>P8</v>
      </c>
      <c r="UP2" s="32" t="str">
        <f t="shared" si="22"/>
        <v>P9（TMT康复）</v>
      </c>
      <c r="UQ2" s="32" t="str">
        <f t="shared" si="22"/>
        <v>P10（Seruna）</v>
      </c>
      <c r="UR2" s="32" t="str">
        <f t="shared" si="22"/>
        <v>P11（安踏）</v>
      </c>
      <c r="US2" s="32" t="str">
        <f t="shared" si="22"/>
        <v>P13（安踏）</v>
      </c>
      <c r="UT2" s="32" t="str">
        <f t="shared" si="22"/>
        <v>P14（安德玛）</v>
      </c>
      <c r="UU2" s="32" t="str">
        <f t="shared" si="22"/>
        <v>P15（安踏）</v>
      </c>
      <c r="UV2" s="32" t="str">
        <f t="shared" si="22"/>
        <v>P16（Seruna）</v>
      </c>
      <c r="UW2" s="32" t="str">
        <f t="shared" si="22"/>
        <v>P17（安德玛）</v>
      </c>
      <c r="UX2" s="32" t="str">
        <f t="shared" si="22"/>
        <v>P18（嘉菲克）</v>
      </c>
      <c r="UY2" s="32" t="str">
        <f t="shared" si="22"/>
        <v>P19（Seruna）</v>
      </c>
      <c r="UZ2" s="32" t="str">
        <f t="shared" si="22"/>
        <v>P20（Seruna）</v>
      </c>
      <c r="VA2" s="32" t="str">
        <f t="shared" si="22"/>
        <v>P21（Seruna）</v>
      </c>
      <c r="VB2" s="32" t="str">
        <f t="shared" si="22"/>
        <v>P22（嘉菲克）</v>
      </c>
      <c r="VC2" s="32" t="str">
        <f t="shared" si="22"/>
        <v>P23（Seruna）</v>
      </c>
      <c r="VD2" s="32" t="str">
        <f t="shared" si="22"/>
        <v>P24（enyisa）</v>
      </c>
      <c r="VE2" s="32" t="str">
        <f t="shared" si="22"/>
        <v>P备用6</v>
      </c>
      <c r="VF2" s="32" t="str">
        <f t="shared" si="22"/>
        <v>合计</v>
      </c>
      <c r="VG2" s="33" t="str">
        <f t="shared" ref="VG2:WE2" si="23">UH2&amp;"占比"</f>
        <v>P1占比</v>
      </c>
      <c r="VH2" s="33" t="str">
        <f t="shared" si="23"/>
        <v>P2占比</v>
      </c>
      <c r="VI2" s="33" t="str">
        <f t="shared" si="23"/>
        <v>P3占比</v>
      </c>
      <c r="VJ2" s="33" t="str">
        <f t="shared" si="23"/>
        <v>P4占比</v>
      </c>
      <c r="VK2" s="33" t="str">
        <f t="shared" si="23"/>
        <v>P5占比</v>
      </c>
      <c r="VL2" s="33" t="str">
        <f t="shared" si="23"/>
        <v>P6占比</v>
      </c>
      <c r="VM2" s="33" t="str">
        <f t="shared" si="23"/>
        <v>P7占比</v>
      </c>
      <c r="VN2" s="33" t="str">
        <f t="shared" si="23"/>
        <v>P8占比</v>
      </c>
      <c r="VO2" s="33" t="str">
        <f t="shared" si="23"/>
        <v>P9（TMT康复）占比</v>
      </c>
      <c r="VP2" s="33" t="str">
        <f t="shared" si="23"/>
        <v>P10（Seruna）占比</v>
      </c>
      <c r="VQ2" s="33" t="str">
        <f t="shared" si="23"/>
        <v>P11（安踏）占比</v>
      </c>
      <c r="VR2" s="33" t="str">
        <f t="shared" si="23"/>
        <v>P13（安踏）占比</v>
      </c>
      <c r="VS2" s="33" t="str">
        <f t="shared" si="23"/>
        <v>P14（安德玛）占比</v>
      </c>
      <c r="VT2" s="33" t="str">
        <f t="shared" si="23"/>
        <v>P15（安踏）占比</v>
      </c>
      <c r="VU2" s="33" t="str">
        <f t="shared" si="23"/>
        <v>P16（Seruna）占比</v>
      </c>
      <c r="VV2" s="33" t="str">
        <f t="shared" si="23"/>
        <v>P17（安德玛）占比</v>
      </c>
      <c r="VW2" s="33" t="str">
        <f t="shared" si="23"/>
        <v>P18（嘉菲克）占比</v>
      </c>
      <c r="VX2" s="33" t="str">
        <f t="shared" si="23"/>
        <v>P19（Seruna）占比</v>
      </c>
      <c r="VY2" s="33" t="str">
        <f t="shared" si="23"/>
        <v>P20（Seruna）占比</v>
      </c>
      <c r="VZ2" s="33" t="str">
        <f t="shared" si="23"/>
        <v>P21（Seruna）占比</v>
      </c>
      <c r="WA2" s="33" t="str">
        <f t="shared" si="23"/>
        <v>P22（嘉菲克）占比</v>
      </c>
      <c r="WB2" s="33" t="str">
        <f t="shared" si="23"/>
        <v>P23（Seruna）占比</v>
      </c>
      <c r="WC2" s="33" t="str">
        <f t="shared" si="23"/>
        <v>P24（enyisa）占比</v>
      </c>
      <c r="WD2" s="33" t="str">
        <f t="shared" si="23"/>
        <v>P备用6占比</v>
      </c>
      <c r="WE2" s="34" t="str">
        <f t="shared" si="23"/>
        <v>合计占比</v>
      </c>
      <c r="WF2" s="32" t="str">
        <f t="shared" ref="WF2:XD2" si="24">UH2</f>
        <v>P1</v>
      </c>
      <c r="WG2" s="32" t="str">
        <f t="shared" si="24"/>
        <v>P2</v>
      </c>
      <c r="WH2" s="32" t="str">
        <f t="shared" si="24"/>
        <v>P3</v>
      </c>
      <c r="WI2" s="32" t="str">
        <f t="shared" si="24"/>
        <v>P4</v>
      </c>
      <c r="WJ2" s="32" t="str">
        <f t="shared" si="24"/>
        <v>P5</v>
      </c>
      <c r="WK2" s="32" t="str">
        <f t="shared" si="24"/>
        <v>P6</v>
      </c>
      <c r="WL2" s="32" t="str">
        <f t="shared" si="24"/>
        <v>P7</v>
      </c>
      <c r="WM2" s="32" t="str">
        <f t="shared" si="24"/>
        <v>P8</v>
      </c>
      <c r="WN2" s="32" t="str">
        <f t="shared" si="24"/>
        <v>P9（TMT康复）</v>
      </c>
      <c r="WO2" s="32" t="str">
        <f t="shared" si="24"/>
        <v>P10（Seruna）</v>
      </c>
      <c r="WP2" s="32" t="str">
        <f t="shared" si="24"/>
        <v>P11（安踏）</v>
      </c>
      <c r="WQ2" s="32" t="str">
        <f t="shared" si="24"/>
        <v>P13（安踏）</v>
      </c>
      <c r="WR2" s="32" t="str">
        <f t="shared" si="24"/>
        <v>P14（安德玛）</v>
      </c>
      <c r="WS2" s="32" t="str">
        <f t="shared" si="24"/>
        <v>P15（安踏）</v>
      </c>
      <c r="WT2" s="32" t="str">
        <f t="shared" si="24"/>
        <v>P16（Seruna）</v>
      </c>
      <c r="WU2" s="32" t="str">
        <f t="shared" si="24"/>
        <v>P17（安德玛）</v>
      </c>
      <c r="WV2" s="32" t="str">
        <f t="shared" si="24"/>
        <v>P18（嘉菲克）</v>
      </c>
      <c r="WW2" s="32" t="str">
        <f t="shared" si="24"/>
        <v>P19（Seruna）</v>
      </c>
      <c r="WX2" s="32" t="str">
        <f t="shared" si="24"/>
        <v>P20（Seruna）</v>
      </c>
      <c r="WY2" s="32" t="str">
        <f t="shared" si="24"/>
        <v>P21（Seruna）</v>
      </c>
      <c r="WZ2" s="32" t="str">
        <f t="shared" si="24"/>
        <v>P22（嘉菲克）</v>
      </c>
      <c r="XA2" s="32" t="str">
        <f t="shared" si="24"/>
        <v>P23（Seruna）</v>
      </c>
      <c r="XB2" s="32" t="str">
        <f t="shared" si="24"/>
        <v>P24（enyisa）</v>
      </c>
      <c r="XC2" s="32" t="str">
        <f t="shared" si="24"/>
        <v>P备用6</v>
      </c>
      <c r="XD2" s="32" t="str">
        <f t="shared" si="24"/>
        <v>合计</v>
      </c>
      <c r="XE2" s="33" t="str">
        <f t="shared" ref="XE2:YC2" si="25">WF2&amp;"占比"</f>
        <v>P1占比</v>
      </c>
      <c r="XF2" s="33" t="str">
        <f t="shared" si="25"/>
        <v>P2占比</v>
      </c>
      <c r="XG2" s="33" t="str">
        <f t="shared" si="25"/>
        <v>P3占比</v>
      </c>
      <c r="XH2" s="33" t="str">
        <f t="shared" si="25"/>
        <v>P4占比</v>
      </c>
      <c r="XI2" s="33" t="str">
        <f t="shared" si="25"/>
        <v>P5占比</v>
      </c>
      <c r="XJ2" s="33" t="str">
        <f t="shared" si="25"/>
        <v>P6占比</v>
      </c>
      <c r="XK2" s="33" t="str">
        <f t="shared" si="25"/>
        <v>P7占比</v>
      </c>
      <c r="XL2" s="33" t="str">
        <f t="shared" si="25"/>
        <v>P8占比</v>
      </c>
      <c r="XM2" s="33" t="str">
        <f t="shared" si="25"/>
        <v>P9（TMT康复）占比</v>
      </c>
      <c r="XN2" s="33" t="str">
        <f t="shared" si="25"/>
        <v>P10（Seruna）占比</v>
      </c>
      <c r="XO2" s="33" t="str">
        <f t="shared" si="25"/>
        <v>P11（安踏）占比</v>
      </c>
      <c r="XP2" s="33" t="str">
        <f t="shared" si="25"/>
        <v>P13（安踏）占比</v>
      </c>
      <c r="XQ2" s="33" t="str">
        <f t="shared" si="25"/>
        <v>P14（安德玛）占比</v>
      </c>
      <c r="XR2" s="33" t="str">
        <f t="shared" si="25"/>
        <v>P15（安踏）占比</v>
      </c>
      <c r="XS2" s="33" t="str">
        <f t="shared" si="25"/>
        <v>P16（Seruna）占比</v>
      </c>
      <c r="XT2" s="33" t="str">
        <f t="shared" si="25"/>
        <v>P17（安德玛）占比</v>
      </c>
      <c r="XU2" s="33" t="str">
        <f t="shared" si="25"/>
        <v>P18（嘉菲克）占比</v>
      </c>
      <c r="XV2" s="33" t="str">
        <f t="shared" si="25"/>
        <v>P19（Seruna）占比</v>
      </c>
      <c r="XW2" s="33" t="str">
        <f t="shared" si="25"/>
        <v>P20（Seruna）占比</v>
      </c>
      <c r="XX2" s="33" t="str">
        <f t="shared" si="25"/>
        <v>P21（Seruna）占比</v>
      </c>
      <c r="XY2" s="33" t="str">
        <f t="shared" si="25"/>
        <v>P22（嘉菲克）占比</v>
      </c>
      <c r="XZ2" s="33" t="str">
        <f t="shared" si="25"/>
        <v>P23（Seruna）占比</v>
      </c>
      <c r="YA2" s="33" t="str">
        <f t="shared" si="25"/>
        <v>P24（enyisa）占比</v>
      </c>
      <c r="YB2" s="33" t="str">
        <f t="shared" si="25"/>
        <v>P备用6占比</v>
      </c>
      <c r="YC2" s="34" t="str">
        <f t="shared" si="25"/>
        <v>合计占比</v>
      </c>
    </row>
    <row r="3" s="19" customFormat="1" ht="25" customHeight="1" spans="1:653">
      <c r="A3" s="31"/>
      <c r="B3" s="31" t="s">
        <v>41</v>
      </c>
      <c r="C3" s="32" t="s">
        <v>42</v>
      </c>
      <c r="D3" s="32" t="s">
        <v>42</v>
      </c>
      <c r="E3" s="32" t="s">
        <v>42</v>
      </c>
      <c r="F3" s="32" t="s">
        <v>42</v>
      </c>
      <c r="G3" s="32" t="s">
        <v>42</v>
      </c>
      <c r="H3" s="32" t="s">
        <v>42</v>
      </c>
      <c r="I3" s="32" t="s">
        <v>42</v>
      </c>
      <c r="J3" s="32" t="s">
        <v>42</v>
      </c>
      <c r="K3" s="32" t="s">
        <v>43</v>
      </c>
      <c r="L3" s="32" t="s">
        <v>44</v>
      </c>
      <c r="M3" s="32" t="s">
        <v>45</v>
      </c>
      <c r="N3" s="32" t="s">
        <v>45</v>
      </c>
      <c r="O3" s="32" t="s">
        <v>46</v>
      </c>
      <c r="P3" s="32" t="s">
        <v>45</v>
      </c>
      <c r="Q3" s="32" t="s">
        <v>44</v>
      </c>
      <c r="R3" s="32" t="s">
        <v>46</v>
      </c>
      <c r="S3" s="32" t="s">
        <v>47</v>
      </c>
      <c r="T3" s="32" t="s">
        <v>44</v>
      </c>
      <c r="U3" s="32" t="s">
        <v>44</v>
      </c>
      <c r="V3" s="32" t="s">
        <v>44</v>
      </c>
      <c r="W3" s="32" t="s">
        <v>47</v>
      </c>
      <c r="X3" s="32" t="s">
        <v>44</v>
      </c>
      <c r="Y3" s="32" t="s">
        <v>48</v>
      </c>
      <c r="Z3" s="32"/>
      <c r="AA3" s="32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4"/>
      <c r="BA3" s="32" t="s">
        <v>42</v>
      </c>
      <c r="BB3" s="32" t="s">
        <v>42</v>
      </c>
      <c r="BC3" s="32" t="s">
        <v>42</v>
      </c>
      <c r="BD3" s="32" t="s">
        <v>42</v>
      </c>
      <c r="BE3" s="32" t="s">
        <v>42</v>
      </c>
      <c r="BF3" s="32" t="s">
        <v>42</v>
      </c>
      <c r="BG3" s="32" t="s">
        <v>42</v>
      </c>
      <c r="BH3" s="32" t="s">
        <v>42</v>
      </c>
      <c r="BI3" s="32" t="s">
        <v>43</v>
      </c>
      <c r="BJ3" s="32" t="s">
        <v>44</v>
      </c>
      <c r="BK3" s="32" t="s">
        <v>45</v>
      </c>
      <c r="BL3" s="32" t="s">
        <v>45</v>
      </c>
      <c r="BM3" s="32" t="s">
        <v>46</v>
      </c>
      <c r="BN3" s="32" t="s">
        <v>45</v>
      </c>
      <c r="BO3" s="32" t="s">
        <v>44</v>
      </c>
      <c r="BP3" s="32" t="s">
        <v>46</v>
      </c>
      <c r="BQ3" s="32" t="s">
        <v>47</v>
      </c>
      <c r="BR3" s="32" t="s">
        <v>44</v>
      </c>
      <c r="BS3" s="32" t="s">
        <v>44</v>
      </c>
      <c r="BT3" s="32" t="s">
        <v>44</v>
      </c>
      <c r="BU3" s="32" t="s">
        <v>47</v>
      </c>
      <c r="BV3" s="32" t="s">
        <v>44</v>
      </c>
      <c r="BW3" s="32" t="s">
        <v>48</v>
      </c>
      <c r="BX3" s="32"/>
      <c r="BY3" s="32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4"/>
      <c r="CY3" s="32" t="s">
        <v>42</v>
      </c>
      <c r="CZ3" s="32" t="s">
        <v>42</v>
      </c>
      <c r="DA3" s="32" t="s">
        <v>42</v>
      </c>
      <c r="DB3" s="32" t="s">
        <v>42</v>
      </c>
      <c r="DC3" s="32" t="s">
        <v>42</v>
      </c>
      <c r="DD3" s="32" t="s">
        <v>42</v>
      </c>
      <c r="DE3" s="32" t="s">
        <v>42</v>
      </c>
      <c r="DF3" s="32" t="s">
        <v>42</v>
      </c>
      <c r="DG3" s="32" t="s">
        <v>43</v>
      </c>
      <c r="DH3" s="32" t="s">
        <v>44</v>
      </c>
      <c r="DI3" s="32" t="s">
        <v>45</v>
      </c>
      <c r="DJ3" s="32" t="s">
        <v>45</v>
      </c>
      <c r="DK3" s="32" t="s">
        <v>46</v>
      </c>
      <c r="DL3" s="32" t="s">
        <v>45</v>
      </c>
      <c r="DM3" s="32" t="s">
        <v>44</v>
      </c>
      <c r="DN3" s="32" t="s">
        <v>46</v>
      </c>
      <c r="DO3" s="32" t="s">
        <v>47</v>
      </c>
      <c r="DP3" s="32" t="s">
        <v>44</v>
      </c>
      <c r="DQ3" s="32" t="s">
        <v>44</v>
      </c>
      <c r="DR3" s="32" t="s">
        <v>44</v>
      </c>
      <c r="DS3" s="32" t="s">
        <v>47</v>
      </c>
      <c r="DT3" s="32" t="s">
        <v>44</v>
      </c>
      <c r="DU3" s="32" t="s">
        <v>48</v>
      </c>
      <c r="DV3" s="32"/>
      <c r="DW3" s="32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4"/>
      <c r="EW3" s="32" t="s">
        <v>42</v>
      </c>
      <c r="EX3" s="32" t="s">
        <v>42</v>
      </c>
      <c r="EY3" s="32" t="s">
        <v>42</v>
      </c>
      <c r="EZ3" s="32" t="s">
        <v>42</v>
      </c>
      <c r="FA3" s="32" t="s">
        <v>42</v>
      </c>
      <c r="FB3" s="32" t="s">
        <v>42</v>
      </c>
      <c r="FC3" s="32" t="s">
        <v>42</v>
      </c>
      <c r="FD3" s="32" t="s">
        <v>42</v>
      </c>
      <c r="FE3" s="32" t="s">
        <v>43</v>
      </c>
      <c r="FF3" s="32" t="s">
        <v>44</v>
      </c>
      <c r="FG3" s="32" t="s">
        <v>45</v>
      </c>
      <c r="FH3" s="32" t="s">
        <v>45</v>
      </c>
      <c r="FI3" s="32" t="s">
        <v>46</v>
      </c>
      <c r="FJ3" s="32" t="s">
        <v>45</v>
      </c>
      <c r="FK3" s="32" t="s">
        <v>44</v>
      </c>
      <c r="FL3" s="32" t="s">
        <v>46</v>
      </c>
      <c r="FM3" s="32" t="s">
        <v>47</v>
      </c>
      <c r="FN3" s="32" t="s">
        <v>44</v>
      </c>
      <c r="FO3" s="32" t="s">
        <v>44</v>
      </c>
      <c r="FP3" s="32" t="s">
        <v>44</v>
      </c>
      <c r="FQ3" s="32" t="s">
        <v>47</v>
      </c>
      <c r="FR3" s="32" t="s">
        <v>44</v>
      </c>
      <c r="FS3" s="32" t="s">
        <v>48</v>
      </c>
      <c r="FT3" s="32"/>
      <c r="FU3" s="32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4"/>
      <c r="GU3" s="32" t="s">
        <v>42</v>
      </c>
      <c r="GV3" s="32" t="s">
        <v>42</v>
      </c>
      <c r="GW3" s="32" t="s">
        <v>42</v>
      </c>
      <c r="GX3" s="32" t="s">
        <v>42</v>
      </c>
      <c r="GY3" s="32" t="s">
        <v>42</v>
      </c>
      <c r="GZ3" s="32" t="s">
        <v>42</v>
      </c>
      <c r="HA3" s="32" t="s">
        <v>42</v>
      </c>
      <c r="HB3" s="32" t="s">
        <v>42</v>
      </c>
      <c r="HC3" s="32" t="s">
        <v>43</v>
      </c>
      <c r="HD3" s="32" t="s">
        <v>44</v>
      </c>
      <c r="HE3" s="32" t="s">
        <v>45</v>
      </c>
      <c r="HF3" s="32" t="s">
        <v>45</v>
      </c>
      <c r="HG3" s="32" t="s">
        <v>46</v>
      </c>
      <c r="HH3" s="32" t="s">
        <v>45</v>
      </c>
      <c r="HI3" s="32" t="s">
        <v>44</v>
      </c>
      <c r="HJ3" s="32" t="s">
        <v>46</v>
      </c>
      <c r="HK3" s="32" t="s">
        <v>47</v>
      </c>
      <c r="HL3" s="32" t="s">
        <v>44</v>
      </c>
      <c r="HM3" s="32" t="s">
        <v>44</v>
      </c>
      <c r="HN3" s="32" t="s">
        <v>44</v>
      </c>
      <c r="HO3" s="32" t="s">
        <v>47</v>
      </c>
      <c r="HP3" s="32" t="s">
        <v>44</v>
      </c>
      <c r="HQ3" s="32" t="s">
        <v>48</v>
      </c>
      <c r="HR3" s="32"/>
      <c r="HS3" s="32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4"/>
      <c r="IS3" s="32" t="s">
        <v>42</v>
      </c>
      <c r="IT3" s="32" t="s">
        <v>42</v>
      </c>
      <c r="IU3" s="32" t="s">
        <v>42</v>
      </c>
      <c r="IV3" s="32" t="s">
        <v>42</v>
      </c>
      <c r="IW3" s="32" t="s">
        <v>42</v>
      </c>
      <c r="IX3" s="32" t="s">
        <v>42</v>
      </c>
      <c r="IY3" s="32" t="s">
        <v>42</v>
      </c>
      <c r="IZ3" s="32" t="s">
        <v>42</v>
      </c>
      <c r="JA3" s="32" t="s">
        <v>43</v>
      </c>
      <c r="JB3" s="32" t="s">
        <v>44</v>
      </c>
      <c r="JC3" s="32" t="s">
        <v>45</v>
      </c>
      <c r="JD3" s="32" t="s">
        <v>45</v>
      </c>
      <c r="JE3" s="32" t="s">
        <v>46</v>
      </c>
      <c r="JF3" s="32" t="s">
        <v>45</v>
      </c>
      <c r="JG3" s="32" t="s">
        <v>44</v>
      </c>
      <c r="JH3" s="32" t="s">
        <v>46</v>
      </c>
      <c r="JI3" s="32" t="s">
        <v>47</v>
      </c>
      <c r="JJ3" s="32" t="s">
        <v>44</v>
      </c>
      <c r="JK3" s="32" t="s">
        <v>44</v>
      </c>
      <c r="JL3" s="32" t="s">
        <v>44</v>
      </c>
      <c r="JM3" s="32" t="s">
        <v>47</v>
      </c>
      <c r="JN3" s="32" t="s">
        <v>44</v>
      </c>
      <c r="JO3" s="32" t="s">
        <v>48</v>
      </c>
      <c r="JP3" s="32"/>
      <c r="JQ3" s="32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4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4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4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4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4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4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4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4"/>
    </row>
    <row r="4" s="20" customFormat="1" customHeight="1" spans="1:653">
      <c r="A4" s="35" t="s">
        <v>49</v>
      </c>
      <c r="B4" s="36" t="s">
        <v>50</v>
      </c>
      <c r="C4" s="37">
        <v>9191</v>
      </c>
      <c r="D4" s="38">
        <v>380</v>
      </c>
      <c r="E4" s="38">
        <v>8695</v>
      </c>
      <c r="F4" s="38">
        <v>4963</v>
      </c>
      <c r="G4" s="38">
        <v>2615</v>
      </c>
      <c r="H4" s="38">
        <v>4940</v>
      </c>
      <c r="I4" s="38">
        <v>13585</v>
      </c>
      <c r="J4" s="38">
        <v>1365</v>
      </c>
      <c r="K4" s="37">
        <v>2219</v>
      </c>
      <c r="L4" s="39">
        <v>9089</v>
      </c>
      <c r="M4" s="38">
        <v>1272</v>
      </c>
      <c r="N4" s="38">
        <v>695</v>
      </c>
      <c r="O4" s="38">
        <v>91</v>
      </c>
      <c r="P4" s="38">
        <v>2752</v>
      </c>
      <c r="Q4" s="39">
        <v>7555</v>
      </c>
      <c r="R4" s="38">
        <v>662</v>
      </c>
      <c r="S4" s="40"/>
      <c r="T4" s="38">
        <v>4892</v>
      </c>
      <c r="U4" s="38">
        <v>6076</v>
      </c>
      <c r="V4" s="38">
        <v>2353</v>
      </c>
      <c r="W4" s="38"/>
      <c r="X4" s="39"/>
      <c r="Y4" s="38"/>
      <c r="Z4" s="38"/>
      <c r="AA4" s="35">
        <f>SUM(C4:Z4)</f>
        <v>83390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1"/>
      <c r="BA4" s="37">
        <v>5998</v>
      </c>
      <c r="BB4" s="37">
        <v>290</v>
      </c>
      <c r="BC4" s="37">
        <v>6425</v>
      </c>
      <c r="BD4" s="37">
        <v>3733</v>
      </c>
      <c r="BE4" s="37">
        <v>1727</v>
      </c>
      <c r="BF4" s="37">
        <v>3719</v>
      </c>
      <c r="BG4" s="37">
        <v>8644</v>
      </c>
      <c r="BH4" s="37">
        <v>1420</v>
      </c>
      <c r="BI4" s="37">
        <v>844</v>
      </c>
      <c r="BJ4" s="39">
        <v>4812</v>
      </c>
      <c r="BK4" s="38">
        <v>820</v>
      </c>
      <c r="BL4" s="38">
        <v>343</v>
      </c>
      <c r="BM4" s="38">
        <v>19</v>
      </c>
      <c r="BN4" s="38">
        <v>1547</v>
      </c>
      <c r="BO4" s="39">
        <v>6291</v>
      </c>
      <c r="BP4" s="38">
        <v>314</v>
      </c>
      <c r="BQ4" s="40"/>
      <c r="BR4" s="39">
        <v>3623</v>
      </c>
      <c r="BS4" s="39">
        <v>5635</v>
      </c>
      <c r="BT4" s="39">
        <v>1768</v>
      </c>
      <c r="BU4" s="38"/>
      <c r="BV4" s="38"/>
      <c r="BW4" s="38"/>
      <c r="BX4" s="38"/>
      <c r="BY4" s="35">
        <f>SUM(BA4:BX4)</f>
        <v>57972</v>
      </c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1"/>
      <c r="CY4" s="42">
        <v>10889</v>
      </c>
      <c r="CZ4" s="37">
        <v>1207</v>
      </c>
      <c r="DA4" s="37">
        <v>14687</v>
      </c>
      <c r="DB4" s="37">
        <v>9583</v>
      </c>
      <c r="DC4" s="37">
        <v>3263</v>
      </c>
      <c r="DD4" s="37">
        <v>8630</v>
      </c>
      <c r="DE4" s="37">
        <v>17587</v>
      </c>
      <c r="DF4" s="37">
        <v>3463</v>
      </c>
      <c r="DG4" s="37">
        <v>1888</v>
      </c>
      <c r="DH4" s="39">
        <v>8920</v>
      </c>
      <c r="DI4" s="38">
        <v>2117</v>
      </c>
      <c r="DJ4" s="38">
        <v>955</v>
      </c>
      <c r="DK4" s="37">
        <v>8</v>
      </c>
      <c r="DL4" s="38">
        <v>3156</v>
      </c>
      <c r="DM4" s="39">
        <v>12439</v>
      </c>
      <c r="DN4" s="37">
        <v>331</v>
      </c>
      <c r="DO4" s="38">
        <v>852</v>
      </c>
      <c r="DP4" s="39">
        <v>7247</v>
      </c>
      <c r="DQ4" s="39">
        <v>8460</v>
      </c>
      <c r="DR4" s="39">
        <v>3556</v>
      </c>
      <c r="DS4" s="38"/>
      <c r="DT4" s="38"/>
      <c r="DU4" s="38"/>
      <c r="DV4" s="38"/>
      <c r="DW4" s="35">
        <f>SUM(CY4:DV4)</f>
        <v>119238</v>
      </c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1"/>
      <c r="EW4" s="37">
        <v>9672</v>
      </c>
      <c r="EX4" s="37">
        <v>817</v>
      </c>
      <c r="EY4" s="37">
        <v>13276</v>
      </c>
      <c r="EZ4" s="37">
        <v>11156</v>
      </c>
      <c r="FA4" s="37">
        <v>1974</v>
      </c>
      <c r="FB4" s="37">
        <v>7582</v>
      </c>
      <c r="FC4" s="37">
        <v>15465</v>
      </c>
      <c r="FD4" s="37">
        <v>1295</v>
      </c>
      <c r="FE4" s="37">
        <v>2323</v>
      </c>
      <c r="FF4" s="39">
        <v>10692</v>
      </c>
      <c r="FG4" s="38">
        <v>2187</v>
      </c>
      <c r="FH4" s="38">
        <v>685</v>
      </c>
      <c r="FI4" s="38">
        <v>2</v>
      </c>
      <c r="FJ4" s="38">
        <v>3237</v>
      </c>
      <c r="FK4" s="39">
        <v>12039</v>
      </c>
      <c r="FL4" s="38">
        <v>38</v>
      </c>
      <c r="FM4" s="38">
        <v>1486</v>
      </c>
      <c r="FN4" s="39">
        <v>6081</v>
      </c>
      <c r="FO4" s="39">
        <v>8382</v>
      </c>
      <c r="FP4" s="39">
        <v>3474</v>
      </c>
      <c r="FQ4" s="38"/>
      <c r="FR4" s="38"/>
      <c r="FS4" s="38"/>
      <c r="FT4" s="38"/>
      <c r="FU4" s="35">
        <f>SUM(EW4:FT4)</f>
        <v>111863</v>
      </c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1"/>
      <c r="GU4" s="37">
        <v>8513</v>
      </c>
      <c r="GV4" s="37">
        <v>585</v>
      </c>
      <c r="GW4" s="37">
        <v>9945</v>
      </c>
      <c r="GX4" s="37">
        <v>9629</v>
      </c>
      <c r="GY4" s="37">
        <v>1284</v>
      </c>
      <c r="GZ4" s="37">
        <v>7275</v>
      </c>
      <c r="HA4" s="37">
        <v>15887</v>
      </c>
      <c r="HB4" s="37">
        <v>318</v>
      </c>
      <c r="HC4" s="38">
        <v>3397</v>
      </c>
      <c r="HD4" s="39">
        <v>11393</v>
      </c>
      <c r="HE4" s="38">
        <v>2361</v>
      </c>
      <c r="HF4" s="38">
        <v>578</v>
      </c>
      <c r="HG4" s="38"/>
      <c r="HH4" s="38">
        <v>2868</v>
      </c>
      <c r="HI4" s="39">
        <v>12723</v>
      </c>
      <c r="HJ4" s="38">
        <v>7</v>
      </c>
      <c r="HK4" s="38">
        <v>1227</v>
      </c>
      <c r="HL4" s="39">
        <v>6210</v>
      </c>
      <c r="HM4" s="39">
        <v>7546</v>
      </c>
      <c r="HN4" s="39">
        <v>3884</v>
      </c>
      <c r="HO4" s="38">
        <v>207</v>
      </c>
      <c r="HP4" s="39">
        <v>2316</v>
      </c>
      <c r="HQ4" s="38"/>
      <c r="HR4" s="38"/>
      <c r="HS4" s="35">
        <f>SUM(GU4:HR4)</f>
        <v>108153</v>
      </c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1"/>
      <c r="IS4" s="37">
        <v>7772</v>
      </c>
      <c r="IT4" s="37">
        <v>499</v>
      </c>
      <c r="IU4" s="37">
        <v>8756</v>
      </c>
      <c r="IV4" s="37">
        <v>7860</v>
      </c>
      <c r="IW4" s="37">
        <v>1207</v>
      </c>
      <c r="IX4" s="37">
        <v>7067</v>
      </c>
      <c r="IY4" s="37">
        <v>14250</v>
      </c>
      <c r="IZ4" s="37">
        <v>376</v>
      </c>
      <c r="JA4" s="38">
        <v>2916</v>
      </c>
      <c r="JB4" s="39">
        <v>10271</v>
      </c>
      <c r="JC4" s="38">
        <v>1802</v>
      </c>
      <c r="JD4" s="38">
        <v>360</v>
      </c>
      <c r="JE4" s="38"/>
      <c r="JF4" s="38">
        <v>2687</v>
      </c>
      <c r="JG4" s="39">
        <v>9330</v>
      </c>
      <c r="JH4" s="38"/>
      <c r="JI4" s="38">
        <v>1639</v>
      </c>
      <c r="JJ4" s="39">
        <v>5852</v>
      </c>
      <c r="JK4" s="39">
        <v>5205</v>
      </c>
      <c r="JL4" s="39">
        <v>4601</v>
      </c>
      <c r="JM4" s="38">
        <v>178</v>
      </c>
      <c r="JN4" s="39">
        <v>1955</v>
      </c>
      <c r="JO4" s="38">
        <v>654</v>
      </c>
      <c r="JP4" s="38"/>
      <c r="JQ4" s="35">
        <f>SUM(IS4:JP4)</f>
        <v>95237</v>
      </c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1"/>
      <c r="KQ4" s="37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5">
        <f>SUM(KQ4:LN4)</f>
        <v>0</v>
      </c>
      <c r="LP4" s="40"/>
      <c r="LQ4" s="40"/>
      <c r="LR4" s="40"/>
      <c r="LS4" s="40"/>
      <c r="LT4" s="40"/>
      <c r="LU4" s="40"/>
      <c r="LV4" s="40"/>
      <c r="LW4" s="40"/>
      <c r="LX4" s="40"/>
      <c r="LY4" s="40"/>
      <c r="LZ4" s="40"/>
      <c r="MA4" s="40"/>
      <c r="MB4" s="40"/>
      <c r="MC4" s="40"/>
      <c r="MD4" s="40"/>
      <c r="ME4" s="40"/>
      <c r="MF4" s="40"/>
      <c r="MG4" s="40"/>
      <c r="MH4" s="40"/>
      <c r="MI4" s="40"/>
      <c r="MJ4" s="40"/>
      <c r="MK4" s="40"/>
      <c r="ML4" s="40"/>
      <c r="MM4" s="40"/>
      <c r="MN4" s="41"/>
      <c r="MO4" s="37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5">
        <f>SUM(MO4:NL4)</f>
        <v>0</v>
      </c>
      <c r="NN4" s="40"/>
      <c r="NO4" s="40"/>
      <c r="NP4" s="40"/>
      <c r="NQ4" s="40"/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40"/>
      <c r="OH4" s="40"/>
      <c r="OI4" s="40"/>
      <c r="OJ4" s="40"/>
      <c r="OK4" s="40"/>
      <c r="OL4" s="41"/>
      <c r="OM4" s="37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5">
        <f>SUM(OM4:PJ4)</f>
        <v>0</v>
      </c>
      <c r="PL4" s="40"/>
      <c r="PM4" s="40"/>
      <c r="PN4" s="40"/>
      <c r="PO4" s="40"/>
      <c r="PP4" s="40"/>
      <c r="PQ4" s="40"/>
      <c r="PR4" s="40"/>
      <c r="PS4" s="40"/>
      <c r="PT4" s="40"/>
      <c r="PU4" s="40"/>
      <c r="PV4" s="40"/>
      <c r="PW4" s="40"/>
      <c r="PX4" s="40"/>
      <c r="PY4" s="40"/>
      <c r="PZ4" s="40"/>
      <c r="QA4" s="40"/>
      <c r="QB4" s="40"/>
      <c r="QC4" s="40"/>
      <c r="QD4" s="40"/>
      <c r="QE4" s="40"/>
      <c r="QF4" s="40"/>
      <c r="QG4" s="40"/>
      <c r="QH4" s="40"/>
      <c r="QI4" s="40"/>
      <c r="QJ4" s="41"/>
      <c r="QK4" s="37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5">
        <f>SUM(QK4:RH4)</f>
        <v>0</v>
      </c>
      <c r="RJ4" s="40"/>
      <c r="RK4" s="40"/>
      <c r="RL4" s="40"/>
      <c r="RM4" s="40"/>
      <c r="RN4" s="40"/>
      <c r="RO4" s="40"/>
      <c r="RP4" s="40"/>
      <c r="RQ4" s="40"/>
      <c r="RR4" s="40"/>
      <c r="RS4" s="40"/>
      <c r="RT4" s="40"/>
      <c r="RU4" s="40"/>
      <c r="RV4" s="40"/>
      <c r="RW4" s="40"/>
      <c r="RX4" s="40"/>
      <c r="RY4" s="40"/>
      <c r="RZ4" s="40"/>
      <c r="SA4" s="40"/>
      <c r="SB4" s="40"/>
      <c r="SC4" s="40"/>
      <c r="SD4" s="40"/>
      <c r="SE4" s="40"/>
      <c r="SF4" s="40"/>
      <c r="SG4" s="40"/>
      <c r="SH4" s="41"/>
      <c r="SI4" s="37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5">
        <f>SUM(SI4:TF4)</f>
        <v>0</v>
      </c>
      <c r="TH4" s="40"/>
      <c r="TI4" s="40"/>
      <c r="TJ4" s="40"/>
      <c r="TK4" s="40"/>
      <c r="TL4" s="40"/>
      <c r="TM4" s="40"/>
      <c r="TN4" s="40"/>
      <c r="TO4" s="40"/>
      <c r="TP4" s="40"/>
      <c r="TQ4" s="40"/>
      <c r="TR4" s="40"/>
      <c r="TS4" s="40"/>
      <c r="TT4" s="40"/>
      <c r="TU4" s="40"/>
      <c r="TV4" s="40"/>
      <c r="TW4" s="40"/>
      <c r="TX4" s="40"/>
      <c r="TY4" s="40"/>
      <c r="TZ4" s="40"/>
      <c r="UA4" s="40"/>
      <c r="UB4" s="40"/>
      <c r="UC4" s="40"/>
      <c r="UD4" s="40"/>
      <c r="UE4" s="40"/>
      <c r="UF4" s="40"/>
      <c r="UG4" s="41"/>
      <c r="UH4" s="37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5">
        <f>SUM(UH4:VE4)</f>
        <v>0</v>
      </c>
      <c r="VG4" s="40"/>
      <c r="VH4" s="40"/>
      <c r="VI4" s="40"/>
      <c r="VJ4" s="40"/>
      <c r="VK4" s="40"/>
      <c r="VL4" s="40"/>
      <c r="VM4" s="40"/>
      <c r="VN4" s="40"/>
      <c r="VO4" s="40"/>
      <c r="VP4" s="40"/>
      <c r="VQ4" s="40"/>
      <c r="VR4" s="40"/>
      <c r="VS4" s="40"/>
      <c r="VT4" s="40"/>
      <c r="VU4" s="40"/>
      <c r="VV4" s="40"/>
      <c r="VW4" s="40"/>
      <c r="VX4" s="40"/>
      <c r="VY4" s="40"/>
      <c r="VZ4" s="40"/>
      <c r="WA4" s="40"/>
      <c r="WB4" s="40"/>
      <c r="WC4" s="40"/>
      <c r="WD4" s="40"/>
      <c r="WE4" s="41"/>
      <c r="WF4" s="37">
        <f t="shared" ref="WF4:XC4" si="26">SUMIF($C$2:$WE$2,WF$2,$C4:$WE4)</f>
        <v>52035</v>
      </c>
      <c r="WG4" s="38">
        <f t="shared" si="26"/>
        <v>3778</v>
      </c>
      <c r="WH4" s="38">
        <f t="shared" si="26"/>
        <v>61784</v>
      </c>
      <c r="WI4" s="38">
        <f t="shared" si="26"/>
        <v>46924</v>
      </c>
      <c r="WJ4" s="38">
        <f t="shared" si="26"/>
        <v>12070</v>
      </c>
      <c r="WK4" s="38">
        <f t="shared" si="26"/>
        <v>39213</v>
      </c>
      <c r="WL4" s="38">
        <f t="shared" si="26"/>
        <v>85418</v>
      </c>
      <c r="WM4" s="38">
        <f t="shared" si="26"/>
        <v>8237</v>
      </c>
      <c r="WN4" s="38">
        <f t="shared" si="26"/>
        <v>13587</v>
      </c>
      <c r="WO4" s="38">
        <f t="shared" si="26"/>
        <v>55177</v>
      </c>
      <c r="WP4" s="38">
        <f t="shared" si="26"/>
        <v>10559</v>
      </c>
      <c r="WQ4" s="38">
        <f t="shared" si="26"/>
        <v>3616</v>
      </c>
      <c r="WR4" s="38">
        <f t="shared" si="26"/>
        <v>120</v>
      </c>
      <c r="WS4" s="38">
        <f t="shared" si="26"/>
        <v>16247</v>
      </c>
      <c r="WT4" s="38">
        <f t="shared" si="26"/>
        <v>60377</v>
      </c>
      <c r="WU4" s="38">
        <f t="shared" si="26"/>
        <v>1352</v>
      </c>
      <c r="WV4" s="38">
        <f t="shared" si="26"/>
        <v>5204</v>
      </c>
      <c r="WW4" s="38">
        <f t="shared" si="26"/>
        <v>33905</v>
      </c>
      <c r="WX4" s="38">
        <f t="shared" si="26"/>
        <v>41304</v>
      </c>
      <c r="WY4" s="38">
        <f t="shared" si="26"/>
        <v>19636</v>
      </c>
      <c r="WZ4" s="38">
        <f t="shared" si="26"/>
        <v>385</v>
      </c>
      <c r="XA4" s="38">
        <f t="shared" si="26"/>
        <v>4271</v>
      </c>
      <c r="XB4" s="38">
        <f t="shared" si="26"/>
        <v>654</v>
      </c>
      <c r="XC4" s="38">
        <f t="shared" si="26"/>
        <v>0</v>
      </c>
      <c r="XD4" s="35">
        <f>SUM(WF4:XC4)</f>
        <v>575853</v>
      </c>
      <c r="XE4" s="40"/>
      <c r="XF4" s="40"/>
      <c r="XG4" s="40"/>
      <c r="XH4" s="40"/>
      <c r="XI4" s="40"/>
      <c r="XJ4" s="40"/>
      <c r="XK4" s="40"/>
      <c r="XL4" s="40"/>
      <c r="XM4" s="40"/>
      <c r="XN4" s="40"/>
      <c r="XO4" s="40"/>
      <c r="XP4" s="40"/>
      <c r="XQ4" s="40"/>
      <c r="XR4" s="40"/>
      <c r="XS4" s="40"/>
      <c r="XT4" s="40"/>
      <c r="XU4" s="40"/>
      <c r="XV4" s="40"/>
      <c r="XW4" s="40"/>
      <c r="XX4" s="40"/>
      <c r="XY4" s="40"/>
      <c r="XZ4" s="40"/>
      <c r="YA4" s="40"/>
      <c r="YB4" s="40"/>
      <c r="YC4" s="41"/>
    </row>
    <row r="5" s="18" customFormat="1" customHeight="1" spans="1:653">
      <c r="A5" s="43"/>
      <c r="B5" s="44" t="s">
        <v>51</v>
      </c>
      <c r="C5" s="45">
        <f t="shared" ref="C5:R5" si="27">C6/C4</f>
        <v>43.5924632792976</v>
      </c>
      <c r="D5" s="45">
        <f t="shared" si="27"/>
        <v>49.2693421052632</v>
      </c>
      <c r="E5" s="45">
        <f t="shared" si="27"/>
        <v>30.7156572742944</v>
      </c>
      <c r="F5" s="45">
        <f t="shared" si="27"/>
        <v>35.634062059237</v>
      </c>
      <c r="G5" s="45">
        <f t="shared" si="27"/>
        <v>46.5077208412998</v>
      </c>
      <c r="H5" s="45">
        <f t="shared" si="27"/>
        <v>48.5730850202425</v>
      </c>
      <c r="I5" s="45">
        <f t="shared" si="27"/>
        <v>49.868991534782</v>
      </c>
      <c r="J5" s="45">
        <f t="shared" si="27"/>
        <v>58.5231208791222</v>
      </c>
      <c r="K5" s="45">
        <f t="shared" si="27"/>
        <v>60.5846417305083</v>
      </c>
      <c r="L5" s="46">
        <f t="shared" si="27"/>
        <v>51.4123236879759</v>
      </c>
      <c r="M5" s="45">
        <f t="shared" si="27"/>
        <v>27.3061556603774</v>
      </c>
      <c r="N5" s="45">
        <f t="shared" si="27"/>
        <v>96.4102446043165</v>
      </c>
      <c r="O5" s="45">
        <f t="shared" si="27"/>
        <v>62.9205494505495</v>
      </c>
      <c r="P5" s="45">
        <f t="shared" si="27"/>
        <v>61.6432376453481</v>
      </c>
      <c r="Q5" s="46">
        <f t="shared" si="27"/>
        <v>57.1336571806725</v>
      </c>
      <c r="R5" s="45">
        <f t="shared" si="27"/>
        <v>86.8121903323261</v>
      </c>
      <c r="S5" s="40"/>
      <c r="T5" s="45">
        <f>T6/T4</f>
        <v>85.6889942763688</v>
      </c>
      <c r="U5" s="45">
        <f>U6/U4</f>
        <v>49.1750065832772</v>
      </c>
      <c r="V5" s="45">
        <f>V6/V4</f>
        <v>54.8846706332333</v>
      </c>
      <c r="W5" s="45" t="e">
        <f>W6/W4</f>
        <v>#DIV/0!</v>
      </c>
      <c r="X5" s="46"/>
      <c r="Y5" s="45" t="e">
        <f>Y6/Y4</f>
        <v>#DIV/0!</v>
      </c>
      <c r="Z5" s="45" t="e">
        <f>Z6/Z4</f>
        <v>#DIV/0!</v>
      </c>
      <c r="AA5" s="47">
        <f>AA6/AA4</f>
        <v>50.3333089099412</v>
      </c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1"/>
      <c r="BA5" s="45">
        <f t="shared" ref="BA5:BP5" si="28">BA6/BA4</f>
        <v>44.2212837612513</v>
      </c>
      <c r="BB5" s="45">
        <f t="shared" si="28"/>
        <v>47.7523103448272</v>
      </c>
      <c r="BC5" s="45">
        <f t="shared" si="28"/>
        <v>33.8493665369636</v>
      </c>
      <c r="BD5" s="45">
        <f t="shared" si="28"/>
        <v>33.7928288240016</v>
      </c>
      <c r="BE5" s="45">
        <f t="shared" si="28"/>
        <v>58.0286971627093</v>
      </c>
      <c r="BF5" s="45">
        <f t="shared" si="28"/>
        <v>47.9177198171546</v>
      </c>
      <c r="BG5" s="45">
        <f t="shared" si="28"/>
        <v>50.3772096251736</v>
      </c>
      <c r="BH5" s="45">
        <f t="shared" si="28"/>
        <v>58.0139507042266</v>
      </c>
      <c r="BI5" s="45">
        <f t="shared" si="28"/>
        <v>85.2472037914693</v>
      </c>
      <c r="BJ5" s="46">
        <f t="shared" si="28"/>
        <v>53.6148358270964</v>
      </c>
      <c r="BK5" s="45">
        <f t="shared" si="28"/>
        <v>28.7930853658537</v>
      </c>
      <c r="BL5" s="45">
        <f t="shared" si="28"/>
        <v>102.833032069971</v>
      </c>
      <c r="BM5" s="45">
        <f t="shared" si="28"/>
        <v>58.7578947368421</v>
      </c>
      <c r="BN5" s="45">
        <f t="shared" si="28"/>
        <v>66.7411118293471</v>
      </c>
      <c r="BO5" s="46">
        <f t="shared" si="28"/>
        <v>56.6009648704476</v>
      </c>
      <c r="BP5" s="45">
        <f t="shared" si="28"/>
        <v>78.0385350318471</v>
      </c>
      <c r="BQ5" s="40"/>
      <c r="BR5" s="46">
        <f t="shared" ref="BR5:BY5" si="29">BR6/BR4</f>
        <v>86.0965691415945</v>
      </c>
      <c r="BS5" s="46">
        <f t="shared" si="29"/>
        <v>50.7550417036366</v>
      </c>
      <c r="BT5" s="46">
        <f t="shared" si="29"/>
        <v>57.0308710407234</v>
      </c>
      <c r="BU5" s="45" t="e">
        <f t="shared" si="29"/>
        <v>#DIV/0!</v>
      </c>
      <c r="BV5" s="45" t="e">
        <f t="shared" si="29"/>
        <v>#DIV/0!</v>
      </c>
      <c r="BW5" s="45" t="e">
        <f t="shared" si="29"/>
        <v>#DIV/0!</v>
      </c>
      <c r="BX5" s="45" t="e">
        <f t="shared" si="29"/>
        <v>#DIV/0!</v>
      </c>
      <c r="BY5" s="47">
        <f t="shared" si="29"/>
        <v>51.6027440833495</v>
      </c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1"/>
      <c r="CY5" s="48">
        <f t="shared" ref="CY5:DW5" si="30">CY6/CY4</f>
        <v>44.6319239599637</v>
      </c>
      <c r="CZ5" s="45">
        <f t="shared" si="30"/>
        <v>48.7104391052204</v>
      </c>
      <c r="DA5" s="45">
        <f t="shared" si="30"/>
        <v>33.5355035065053</v>
      </c>
      <c r="DB5" s="45">
        <f t="shared" si="30"/>
        <v>32.5091391004893</v>
      </c>
      <c r="DC5" s="45">
        <f t="shared" si="30"/>
        <v>51.9544161814266</v>
      </c>
      <c r="DD5" s="45">
        <f t="shared" si="30"/>
        <v>39.0102757821552</v>
      </c>
      <c r="DE5" s="45">
        <f t="shared" si="30"/>
        <v>44.5004110991092</v>
      </c>
      <c r="DF5" s="45">
        <f t="shared" si="30"/>
        <v>57.9487207623425</v>
      </c>
      <c r="DG5" s="45">
        <f t="shared" si="30"/>
        <v>92.3204184322023</v>
      </c>
      <c r="DH5" s="46">
        <f t="shared" si="30"/>
        <v>48.4611513452934</v>
      </c>
      <c r="DI5" s="45">
        <f t="shared" si="30"/>
        <v>27.2773075106282</v>
      </c>
      <c r="DJ5" s="45">
        <f t="shared" si="30"/>
        <v>117.618219895288</v>
      </c>
      <c r="DK5" s="45">
        <f t="shared" si="30"/>
        <v>67.08875</v>
      </c>
      <c r="DL5" s="45">
        <f t="shared" si="30"/>
        <v>71.0410899873251</v>
      </c>
      <c r="DM5" s="46">
        <f t="shared" si="30"/>
        <v>61.899893078225</v>
      </c>
      <c r="DN5" s="45">
        <f t="shared" si="30"/>
        <v>79.0885196374622</v>
      </c>
      <c r="DO5" s="45">
        <f t="shared" si="30"/>
        <v>78.0515258215966</v>
      </c>
      <c r="DP5" s="46">
        <f t="shared" si="30"/>
        <v>90.1411591003189</v>
      </c>
      <c r="DQ5" s="46">
        <f t="shared" si="30"/>
        <v>53.5121430260053</v>
      </c>
      <c r="DR5" s="46">
        <f t="shared" si="30"/>
        <v>58.2045106861628</v>
      </c>
      <c r="DS5" s="45" t="e">
        <f t="shared" si="30"/>
        <v>#DIV/0!</v>
      </c>
      <c r="DT5" s="45" t="e">
        <f t="shared" si="30"/>
        <v>#DIV/0!</v>
      </c>
      <c r="DU5" s="45" t="e">
        <f t="shared" si="30"/>
        <v>#DIV/0!</v>
      </c>
      <c r="DV5" s="45" t="e">
        <f t="shared" si="30"/>
        <v>#DIV/0!</v>
      </c>
      <c r="DW5" s="47">
        <f t="shared" si="30"/>
        <v>50.448119056007</v>
      </c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1"/>
      <c r="EW5" s="45">
        <f t="shared" ref="EW5:FU5" si="31">EW6/EW4</f>
        <v>42.0345719603003</v>
      </c>
      <c r="EX5" s="45">
        <f t="shared" si="31"/>
        <v>48.19870257038</v>
      </c>
      <c r="EY5" s="45">
        <f t="shared" si="31"/>
        <v>31.2528924374811</v>
      </c>
      <c r="EZ5" s="45">
        <f t="shared" si="31"/>
        <v>33.5570123700243</v>
      </c>
      <c r="FA5" s="45">
        <f t="shared" si="31"/>
        <v>52.5422188449848</v>
      </c>
      <c r="FB5" s="45">
        <f t="shared" si="31"/>
        <v>40.3919783698233</v>
      </c>
      <c r="FC5" s="45">
        <f t="shared" si="31"/>
        <v>45.6089039767222</v>
      </c>
      <c r="FD5" s="45">
        <f t="shared" si="31"/>
        <v>54.0810579150591</v>
      </c>
      <c r="FE5" s="45">
        <f t="shared" si="31"/>
        <v>92.7340852346087</v>
      </c>
      <c r="FF5" s="46">
        <f t="shared" si="31"/>
        <v>47.9635606060638</v>
      </c>
      <c r="FG5" s="45">
        <f t="shared" si="31"/>
        <v>25.5915957933242</v>
      </c>
      <c r="FH5" s="45">
        <f t="shared" si="31"/>
        <v>120.009430656934</v>
      </c>
      <c r="FI5" s="45">
        <f t="shared" si="31"/>
        <v>49.4</v>
      </c>
      <c r="FJ5" s="45">
        <f t="shared" si="31"/>
        <v>66.820228606734</v>
      </c>
      <c r="FK5" s="46">
        <f t="shared" si="31"/>
        <v>62.4262945427404</v>
      </c>
      <c r="FL5" s="45">
        <f t="shared" si="31"/>
        <v>82.0942105263158</v>
      </c>
      <c r="FM5" s="45">
        <f t="shared" si="31"/>
        <v>108.030390309555</v>
      </c>
      <c r="FN5" s="46">
        <f t="shared" si="31"/>
        <v>98.1864989310977</v>
      </c>
      <c r="FO5" s="46">
        <f t="shared" si="31"/>
        <v>59.9130577427838</v>
      </c>
      <c r="FP5" s="46">
        <f t="shared" si="31"/>
        <v>54.0659326424859</v>
      </c>
      <c r="FQ5" s="45" t="e">
        <f t="shared" si="31"/>
        <v>#DIV/0!</v>
      </c>
      <c r="FR5" s="45" t="e">
        <f t="shared" si="31"/>
        <v>#DIV/0!</v>
      </c>
      <c r="FS5" s="45" t="e">
        <f t="shared" si="31"/>
        <v>#DIV/0!</v>
      </c>
      <c r="FT5" s="45" t="e">
        <f t="shared" si="31"/>
        <v>#DIV/0!</v>
      </c>
      <c r="FU5" s="47">
        <f t="shared" si="31"/>
        <v>51.0058667298403</v>
      </c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1"/>
      <c r="GU5" s="45">
        <f t="shared" ref="GU5:HS5" si="32">GU6/GU4</f>
        <v>40.4024362739349</v>
      </c>
      <c r="GV5" s="45">
        <f t="shared" si="32"/>
        <v>52.4272478632484</v>
      </c>
      <c r="GW5" s="45">
        <f t="shared" si="32"/>
        <v>29.9804233283054</v>
      </c>
      <c r="GX5" s="45">
        <f t="shared" si="32"/>
        <v>35.9115661023983</v>
      </c>
      <c r="GY5" s="45">
        <f t="shared" si="32"/>
        <v>43.671448598131</v>
      </c>
      <c r="GZ5" s="45">
        <f t="shared" si="32"/>
        <v>42.4359862542959</v>
      </c>
      <c r="HA5" s="45">
        <f t="shared" si="32"/>
        <v>46.1193812551142</v>
      </c>
      <c r="HB5" s="45">
        <f t="shared" si="32"/>
        <v>75.0782704402513</v>
      </c>
      <c r="HC5" s="45">
        <f t="shared" si="32"/>
        <v>89.1755460700612</v>
      </c>
      <c r="HD5" s="46">
        <f t="shared" si="32"/>
        <v>46.9590783814661</v>
      </c>
      <c r="HE5" s="45">
        <f t="shared" si="32"/>
        <v>24.1508598051673</v>
      </c>
      <c r="HF5" s="45">
        <f t="shared" si="32"/>
        <v>113.710484429066</v>
      </c>
      <c r="HG5" s="45" t="e">
        <f t="shared" si="32"/>
        <v>#DIV/0!</v>
      </c>
      <c r="HH5" s="45">
        <f t="shared" si="32"/>
        <v>71.1885111576011</v>
      </c>
      <c r="HI5" s="46">
        <f t="shared" si="32"/>
        <v>60.8261345594645</v>
      </c>
      <c r="HJ5" s="45">
        <f t="shared" si="32"/>
        <v>136</v>
      </c>
      <c r="HK5" s="45">
        <f t="shared" si="32"/>
        <v>102.905273023633</v>
      </c>
      <c r="HL5" s="46">
        <f t="shared" si="32"/>
        <v>105.536209339778</v>
      </c>
      <c r="HM5" s="46">
        <f t="shared" si="32"/>
        <v>63.8594447389347</v>
      </c>
      <c r="HN5" s="46">
        <f t="shared" si="32"/>
        <v>53.2990396498445</v>
      </c>
      <c r="HO5" s="45">
        <f t="shared" si="32"/>
        <v>4.64502415458938</v>
      </c>
      <c r="HP5" s="46">
        <f t="shared" si="32"/>
        <v>75.4412132987897</v>
      </c>
      <c r="HQ5" s="45" t="e">
        <f t="shared" si="32"/>
        <v>#DIV/0!</v>
      </c>
      <c r="HR5" s="45" t="e">
        <f t="shared" si="32"/>
        <v>#DIV/0!</v>
      </c>
      <c r="HS5" s="47">
        <f t="shared" si="32"/>
        <v>52.9421139496835</v>
      </c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1"/>
      <c r="IS5" s="45">
        <f t="shared" ref="IS5:JQ5" si="33">IS6/IS4</f>
        <v>40.1348430262478</v>
      </c>
      <c r="IT5" s="45">
        <f t="shared" si="33"/>
        <v>48.8229659318639</v>
      </c>
      <c r="IU5" s="45">
        <f t="shared" si="33"/>
        <v>26.79546253997</v>
      </c>
      <c r="IV5" s="45">
        <f t="shared" si="33"/>
        <v>33.4843905852402</v>
      </c>
      <c r="IW5" s="45">
        <f t="shared" si="33"/>
        <v>45.9603065451537</v>
      </c>
      <c r="IX5" s="45">
        <f t="shared" si="33"/>
        <v>50.6638998160474</v>
      </c>
      <c r="IY5" s="45">
        <f t="shared" si="33"/>
        <v>46.5538673684218</v>
      </c>
      <c r="IZ5" s="45">
        <f t="shared" si="33"/>
        <v>64.8174202127662</v>
      </c>
      <c r="JA5" s="45">
        <f t="shared" si="33"/>
        <v>82.1075857338817</v>
      </c>
      <c r="JB5" s="46">
        <f t="shared" si="33"/>
        <v>45.2350783760125</v>
      </c>
      <c r="JC5" s="45">
        <f t="shared" si="33"/>
        <v>23.6155715871254</v>
      </c>
      <c r="JD5" s="45">
        <f t="shared" si="33"/>
        <v>128.12575</v>
      </c>
      <c r="JE5" s="45" t="e">
        <f t="shared" si="33"/>
        <v>#DIV/0!</v>
      </c>
      <c r="JF5" s="45">
        <f t="shared" si="33"/>
        <v>76.4434164495713</v>
      </c>
      <c r="JG5" s="46">
        <f t="shared" si="33"/>
        <v>63.1757416934627</v>
      </c>
      <c r="JH5" s="45" t="e">
        <f t="shared" si="33"/>
        <v>#DIV/0!</v>
      </c>
      <c r="JI5" s="45">
        <f t="shared" si="33"/>
        <v>103.049804758999</v>
      </c>
      <c r="JJ5" s="46">
        <f t="shared" si="33"/>
        <v>98.8395129870157</v>
      </c>
      <c r="JK5" s="46">
        <f t="shared" si="33"/>
        <v>64.6909836695491</v>
      </c>
      <c r="JL5" s="46">
        <f t="shared" si="33"/>
        <v>62.062249510975</v>
      </c>
      <c r="JM5" s="45">
        <f t="shared" si="33"/>
        <v>65.9443258426966</v>
      </c>
      <c r="JN5" s="46">
        <f t="shared" si="33"/>
        <v>77.0905166240399</v>
      </c>
      <c r="JO5" s="45">
        <f t="shared" si="33"/>
        <v>85.5765596330278</v>
      </c>
      <c r="JP5" s="45" t="e">
        <f t="shared" si="33"/>
        <v>#DIV/0!</v>
      </c>
      <c r="JQ5" s="47">
        <f t="shared" si="33"/>
        <v>53.6652488003614</v>
      </c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1"/>
      <c r="KQ5" s="45" t="e">
        <f t="shared" ref="KQ5:LO5" si="34">KQ6/KQ4</f>
        <v>#DIV/0!</v>
      </c>
      <c r="KR5" s="45" t="e">
        <f t="shared" si="34"/>
        <v>#DIV/0!</v>
      </c>
      <c r="KS5" s="45" t="e">
        <f t="shared" si="34"/>
        <v>#DIV/0!</v>
      </c>
      <c r="KT5" s="45" t="e">
        <f t="shared" si="34"/>
        <v>#DIV/0!</v>
      </c>
      <c r="KU5" s="45" t="e">
        <f t="shared" si="34"/>
        <v>#DIV/0!</v>
      </c>
      <c r="KV5" s="45" t="e">
        <f t="shared" si="34"/>
        <v>#DIV/0!</v>
      </c>
      <c r="KW5" s="45" t="e">
        <f t="shared" si="34"/>
        <v>#DIV/0!</v>
      </c>
      <c r="KX5" s="45" t="e">
        <f t="shared" si="34"/>
        <v>#DIV/0!</v>
      </c>
      <c r="KY5" s="45" t="e">
        <f t="shared" si="34"/>
        <v>#DIV/0!</v>
      </c>
      <c r="KZ5" s="45" t="e">
        <f t="shared" si="34"/>
        <v>#DIV/0!</v>
      </c>
      <c r="LA5" s="45" t="e">
        <f t="shared" si="34"/>
        <v>#DIV/0!</v>
      </c>
      <c r="LB5" s="45" t="e">
        <f t="shared" si="34"/>
        <v>#DIV/0!</v>
      </c>
      <c r="LC5" s="45" t="e">
        <f t="shared" si="34"/>
        <v>#DIV/0!</v>
      </c>
      <c r="LD5" s="45" t="e">
        <f t="shared" si="34"/>
        <v>#DIV/0!</v>
      </c>
      <c r="LE5" s="45" t="e">
        <f t="shared" si="34"/>
        <v>#DIV/0!</v>
      </c>
      <c r="LF5" s="45" t="e">
        <f t="shared" si="34"/>
        <v>#DIV/0!</v>
      </c>
      <c r="LG5" s="45" t="e">
        <f t="shared" si="34"/>
        <v>#DIV/0!</v>
      </c>
      <c r="LH5" s="45" t="e">
        <f t="shared" si="34"/>
        <v>#DIV/0!</v>
      </c>
      <c r="LI5" s="45" t="e">
        <f t="shared" si="34"/>
        <v>#DIV/0!</v>
      </c>
      <c r="LJ5" s="45" t="e">
        <f t="shared" si="34"/>
        <v>#DIV/0!</v>
      </c>
      <c r="LK5" s="45" t="e">
        <f t="shared" si="34"/>
        <v>#DIV/0!</v>
      </c>
      <c r="LL5" s="45" t="e">
        <f t="shared" si="34"/>
        <v>#DIV/0!</v>
      </c>
      <c r="LM5" s="45" t="e">
        <f t="shared" si="34"/>
        <v>#DIV/0!</v>
      </c>
      <c r="LN5" s="45" t="e">
        <f t="shared" si="34"/>
        <v>#DIV/0!</v>
      </c>
      <c r="LO5" s="47" t="e">
        <f t="shared" si="34"/>
        <v>#DIV/0!</v>
      </c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1"/>
      <c r="MO5" s="45" t="e">
        <f t="shared" ref="MO5:NM5" si="35">MO6/MO4</f>
        <v>#DIV/0!</v>
      </c>
      <c r="MP5" s="45" t="e">
        <f t="shared" si="35"/>
        <v>#DIV/0!</v>
      </c>
      <c r="MQ5" s="45" t="e">
        <f t="shared" si="35"/>
        <v>#DIV/0!</v>
      </c>
      <c r="MR5" s="45" t="e">
        <f t="shared" si="35"/>
        <v>#DIV/0!</v>
      </c>
      <c r="MS5" s="45" t="e">
        <f t="shared" si="35"/>
        <v>#DIV/0!</v>
      </c>
      <c r="MT5" s="45" t="e">
        <f t="shared" si="35"/>
        <v>#DIV/0!</v>
      </c>
      <c r="MU5" s="45" t="e">
        <f t="shared" si="35"/>
        <v>#DIV/0!</v>
      </c>
      <c r="MV5" s="45" t="e">
        <f t="shared" si="35"/>
        <v>#DIV/0!</v>
      </c>
      <c r="MW5" s="45" t="e">
        <f t="shared" si="35"/>
        <v>#DIV/0!</v>
      </c>
      <c r="MX5" s="45" t="e">
        <f t="shared" si="35"/>
        <v>#DIV/0!</v>
      </c>
      <c r="MY5" s="45" t="e">
        <f t="shared" si="35"/>
        <v>#DIV/0!</v>
      </c>
      <c r="MZ5" s="45" t="e">
        <f t="shared" si="35"/>
        <v>#DIV/0!</v>
      </c>
      <c r="NA5" s="45" t="e">
        <f t="shared" si="35"/>
        <v>#DIV/0!</v>
      </c>
      <c r="NB5" s="45" t="e">
        <f t="shared" si="35"/>
        <v>#DIV/0!</v>
      </c>
      <c r="NC5" s="45" t="e">
        <f t="shared" si="35"/>
        <v>#DIV/0!</v>
      </c>
      <c r="ND5" s="45" t="e">
        <f t="shared" si="35"/>
        <v>#DIV/0!</v>
      </c>
      <c r="NE5" s="45" t="e">
        <f t="shared" si="35"/>
        <v>#DIV/0!</v>
      </c>
      <c r="NF5" s="45" t="e">
        <f t="shared" si="35"/>
        <v>#DIV/0!</v>
      </c>
      <c r="NG5" s="45" t="e">
        <f t="shared" si="35"/>
        <v>#DIV/0!</v>
      </c>
      <c r="NH5" s="45" t="e">
        <f t="shared" si="35"/>
        <v>#DIV/0!</v>
      </c>
      <c r="NI5" s="45" t="e">
        <f t="shared" si="35"/>
        <v>#DIV/0!</v>
      </c>
      <c r="NJ5" s="45" t="e">
        <f t="shared" si="35"/>
        <v>#DIV/0!</v>
      </c>
      <c r="NK5" s="45" t="e">
        <f t="shared" si="35"/>
        <v>#DIV/0!</v>
      </c>
      <c r="NL5" s="45" t="e">
        <f t="shared" si="35"/>
        <v>#DIV/0!</v>
      </c>
      <c r="NM5" s="47" t="e">
        <f t="shared" si="35"/>
        <v>#DIV/0!</v>
      </c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1"/>
      <c r="OM5" s="45" t="e">
        <f t="shared" ref="OM5:PK5" si="36">OM6/OM4</f>
        <v>#DIV/0!</v>
      </c>
      <c r="ON5" s="45" t="e">
        <f t="shared" si="36"/>
        <v>#DIV/0!</v>
      </c>
      <c r="OO5" s="45" t="e">
        <f t="shared" si="36"/>
        <v>#DIV/0!</v>
      </c>
      <c r="OP5" s="45" t="e">
        <f t="shared" si="36"/>
        <v>#DIV/0!</v>
      </c>
      <c r="OQ5" s="45" t="e">
        <f t="shared" si="36"/>
        <v>#DIV/0!</v>
      </c>
      <c r="OR5" s="45" t="e">
        <f t="shared" si="36"/>
        <v>#DIV/0!</v>
      </c>
      <c r="OS5" s="45" t="e">
        <f t="shared" si="36"/>
        <v>#DIV/0!</v>
      </c>
      <c r="OT5" s="45" t="e">
        <f t="shared" si="36"/>
        <v>#DIV/0!</v>
      </c>
      <c r="OU5" s="45" t="e">
        <f t="shared" si="36"/>
        <v>#DIV/0!</v>
      </c>
      <c r="OV5" s="45" t="e">
        <f t="shared" si="36"/>
        <v>#DIV/0!</v>
      </c>
      <c r="OW5" s="45" t="e">
        <f t="shared" si="36"/>
        <v>#DIV/0!</v>
      </c>
      <c r="OX5" s="45" t="e">
        <f t="shared" si="36"/>
        <v>#DIV/0!</v>
      </c>
      <c r="OY5" s="45" t="e">
        <f t="shared" si="36"/>
        <v>#DIV/0!</v>
      </c>
      <c r="OZ5" s="45" t="e">
        <f t="shared" si="36"/>
        <v>#DIV/0!</v>
      </c>
      <c r="PA5" s="45" t="e">
        <f t="shared" si="36"/>
        <v>#DIV/0!</v>
      </c>
      <c r="PB5" s="45" t="e">
        <f t="shared" si="36"/>
        <v>#DIV/0!</v>
      </c>
      <c r="PC5" s="45" t="e">
        <f t="shared" si="36"/>
        <v>#DIV/0!</v>
      </c>
      <c r="PD5" s="45" t="e">
        <f t="shared" si="36"/>
        <v>#DIV/0!</v>
      </c>
      <c r="PE5" s="45" t="e">
        <f t="shared" si="36"/>
        <v>#DIV/0!</v>
      </c>
      <c r="PF5" s="45" t="e">
        <f t="shared" si="36"/>
        <v>#DIV/0!</v>
      </c>
      <c r="PG5" s="45" t="e">
        <f t="shared" si="36"/>
        <v>#DIV/0!</v>
      </c>
      <c r="PH5" s="45" t="e">
        <f t="shared" si="36"/>
        <v>#DIV/0!</v>
      </c>
      <c r="PI5" s="45" t="e">
        <f t="shared" si="36"/>
        <v>#DIV/0!</v>
      </c>
      <c r="PJ5" s="45" t="e">
        <f t="shared" si="36"/>
        <v>#DIV/0!</v>
      </c>
      <c r="PK5" s="47" t="e">
        <f t="shared" si="36"/>
        <v>#DIV/0!</v>
      </c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1"/>
      <c r="QK5" s="45" t="e">
        <f t="shared" ref="QK5:RI5" si="37">QK6/QK4</f>
        <v>#DIV/0!</v>
      </c>
      <c r="QL5" s="45" t="e">
        <f t="shared" si="37"/>
        <v>#DIV/0!</v>
      </c>
      <c r="QM5" s="45" t="e">
        <f t="shared" si="37"/>
        <v>#DIV/0!</v>
      </c>
      <c r="QN5" s="45" t="e">
        <f t="shared" si="37"/>
        <v>#DIV/0!</v>
      </c>
      <c r="QO5" s="45" t="e">
        <f t="shared" si="37"/>
        <v>#DIV/0!</v>
      </c>
      <c r="QP5" s="45" t="e">
        <f t="shared" si="37"/>
        <v>#DIV/0!</v>
      </c>
      <c r="QQ5" s="45" t="e">
        <f t="shared" si="37"/>
        <v>#DIV/0!</v>
      </c>
      <c r="QR5" s="45" t="e">
        <f t="shared" si="37"/>
        <v>#DIV/0!</v>
      </c>
      <c r="QS5" s="45" t="e">
        <f t="shared" si="37"/>
        <v>#DIV/0!</v>
      </c>
      <c r="QT5" s="45" t="e">
        <f t="shared" si="37"/>
        <v>#DIV/0!</v>
      </c>
      <c r="QU5" s="45" t="e">
        <f t="shared" si="37"/>
        <v>#DIV/0!</v>
      </c>
      <c r="QV5" s="45" t="e">
        <f t="shared" si="37"/>
        <v>#DIV/0!</v>
      </c>
      <c r="QW5" s="45" t="e">
        <f t="shared" si="37"/>
        <v>#DIV/0!</v>
      </c>
      <c r="QX5" s="45" t="e">
        <f t="shared" si="37"/>
        <v>#DIV/0!</v>
      </c>
      <c r="QY5" s="45" t="e">
        <f t="shared" si="37"/>
        <v>#DIV/0!</v>
      </c>
      <c r="QZ5" s="45" t="e">
        <f t="shared" si="37"/>
        <v>#DIV/0!</v>
      </c>
      <c r="RA5" s="45" t="e">
        <f t="shared" si="37"/>
        <v>#DIV/0!</v>
      </c>
      <c r="RB5" s="45" t="e">
        <f t="shared" si="37"/>
        <v>#DIV/0!</v>
      </c>
      <c r="RC5" s="45" t="e">
        <f t="shared" si="37"/>
        <v>#DIV/0!</v>
      </c>
      <c r="RD5" s="45" t="e">
        <f t="shared" si="37"/>
        <v>#DIV/0!</v>
      </c>
      <c r="RE5" s="45" t="e">
        <f t="shared" si="37"/>
        <v>#DIV/0!</v>
      </c>
      <c r="RF5" s="45" t="e">
        <f t="shared" si="37"/>
        <v>#DIV/0!</v>
      </c>
      <c r="RG5" s="45" t="e">
        <f t="shared" si="37"/>
        <v>#DIV/0!</v>
      </c>
      <c r="RH5" s="45" t="e">
        <f t="shared" si="37"/>
        <v>#DIV/0!</v>
      </c>
      <c r="RI5" s="47" t="e">
        <f t="shared" si="37"/>
        <v>#DIV/0!</v>
      </c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1"/>
      <c r="SI5" s="45" t="e">
        <f t="shared" ref="SI5:TG5" si="38">SI6/SI4</f>
        <v>#DIV/0!</v>
      </c>
      <c r="SJ5" s="45" t="e">
        <f t="shared" si="38"/>
        <v>#DIV/0!</v>
      </c>
      <c r="SK5" s="45" t="e">
        <f t="shared" si="38"/>
        <v>#DIV/0!</v>
      </c>
      <c r="SL5" s="45" t="e">
        <f t="shared" si="38"/>
        <v>#DIV/0!</v>
      </c>
      <c r="SM5" s="45" t="e">
        <f t="shared" si="38"/>
        <v>#DIV/0!</v>
      </c>
      <c r="SN5" s="45" t="e">
        <f t="shared" si="38"/>
        <v>#DIV/0!</v>
      </c>
      <c r="SO5" s="45" t="e">
        <f t="shared" si="38"/>
        <v>#DIV/0!</v>
      </c>
      <c r="SP5" s="45" t="e">
        <f t="shared" si="38"/>
        <v>#DIV/0!</v>
      </c>
      <c r="SQ5" s="45" t="e">
        <f t="shared" si="38"/>
        <v>#DIV/0!</v>
      </c>
      <c r="SR5" s="45" t="e">
        <f t="shared" si="38"/>
        <v>#DIV/0!</v>
      </c>
      <c r="SS5" s="45" t="e">
        <f t="shared" si="38"/>
        <v>#DIV/0!</v>
      </c>
      <c r="ST5" s="45" t="e">
        <f t="shared" si="38"/>
        <v>#DIV/0!</v>
      </c>
      <c r="SU5" s="45" t="e">
        <f t="shared" si="38"/>
        <v>#DIV/0!</v>
      </c>
      <c r="SV5" s="45" t="e">
        <f t="shared" si="38"/>
        <v>#DIV/0!</v>
      </c>
      <c r="SW5" s="45" t="e">
        <f t="shared" si="38"/>
        <v>#DIV/0!</v>
      </c>
      <c r="SX5" s="45" t="e">
        <f t="shared" si="38"/>
        <v>#DIV/0!</v>
      </c>
      <c r="SY5" s="45" t="e">
        <f t="shared" si="38"/>
        <v>#DIV/0!</v>
      </c>
      <c r="SZ5" s="45" t="e">
        <f t="shared" si="38"/>
        <v>#DIV/0!</v>
      </c>
      <c r="TA5" s="45" t="e">
        <f t="shared" si="38"/>
        <v>#DIV/0!</v>
      </c>
      <c r="TB5" s="45" t="e">
        <f t="shared" si="38"/>
        <v>#DIV/0!</v>
      </c>
      <c r="TC5" s="45" t="e">
        <f t="shared" si="38"/>
        <v>#DIV/0!</v>
      </c>
      <c r="TD5" s="45" t="e">
        <f t="shared" si="38"/>
        <v>#DIV/0!</v>
      </c>
      <c r="TE5" s="45" t="e">
        <f t="shared" si="38"/>
        <v>#DIV/0!</v>
      </c>
      <c r="TF5" s="45" t="e">
        <f t="shared" si="38"/>
        <v>#DIV/0!</v>
      </c>
      <c r="TG5" s="47" t="e">
        <f t="shared" si="38"/>
        <v>#DIV/0!</v>
      </c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1"/>
      <c r="UH5" s="45" t="e">
        <f t="shared" ref="UH5:VF5" si="39">UH6/UH4</f>
        <v>#DIV/0!</v>
      </c>
      <c r="UI5" s="45" t="e">
        <f t="shared" si="39"/>
        <v>#DIV/0!</v>
      </c>
      <c r="UJ5" s="45" t="e">
        <f t="shared" si="39"/>
        <v>#DIV/0!</v>
      </c>
      <c r="UK5" s="45" t="e">
        <f t="shared" si="39"/>
        <v>#DIV/0!</v>
      </c>
      <c r="UL5" s="45" t="e">
        <f t="shared" si="39"/>
        <v>#DIV/0!</v>
      </c>
      <c r="UM5" s="45" t="e">
        <f t="shared" si="39"/>
        <v>#DIV/0!</v>
      </c>
      <c r="UN5" s="45" t="e">
        <f t="shared" si="39"/>
        <v>#DIV/0!</v>
      </c>
      <c r="UO5" s="45" t="e">
        <f t="shared" si="39"/>
        <v>#DIV/0!</v>
      </c>
      <c r="UP5" s="45" t="e">
        <f t="shared" si="39"/>
        <v>#DIV/0!</v>
      </c>
      <c r="UQ5" s="45" t="e">
        <f t="shared" si="39"/>
        <v>#DIV/0!</v>
      </c>
      <c r="UR5" s="45" t="e">
        <f t="shared" si="39"/>
        <v>#DIV/0!</v>
      </c>
      <c r="US5" s="45" t="e">
        <f t="shared" si="39"/>
        <v>#DIV/0!</v>
      </c>
      <c r="UT5" s="45" t="e">
        <f t="shared" si="39"/>
        <v>#DIV/0!</v>
      </c>
      <c r="UU5" s="45" t="e">
        <f t="shared" si="39"/>
        <v>#DIV/0!</v>
      </c>
      <c r="UV5" s="45" t="e">
        <f t="shared" si="39"/>
        <v>#DIV/0!</v>
      </c>
      <c r="UW5" s="45" t="e">
        <f t="shared" si="39"/>
        <v>#DIV/0!</v>
      </c>
      <c r="UX5" s="45" t="e">
        <f t="shared" si="39"/>
        <v>#DIV/0!</v>
      </c>
      <c r="UY5" s="45" t="e">
        <f t="shared" si="39"/>
        <v>#DIV/0!</v>
      </c>
      <c r="UZ5" s="45" t="e">
        <f t="shared" si="39"/>
        <v>#DIV/0!</v>
      </c>
      <c r="VA5" s="45" t="e">
        <f t="shared" si="39"/>
        <v>#DIV/0!</v>
      </c>
      <c r="VB5" s="45" t="e">
        <f t="shared" si="39"/>
        <v>#DIV/0!</v>
      </c>
      <c r="VC5" s="45" t="e">
        <f t="shared" si="39"/>
        <v>#DIV/0!</v>
      </c>
      <c r="VD5" s="45" t="e">
        <f t="shared" si="39"/>
        <v>#DIV/0!</v>
      </c>
      <c r="VE5" s="45" t="e">
        <f t="shared" si="39"/>
        <v>#DIV/0!</v>
      </c>
      <c r="VF5" s="47" t="e">
        <f t="shared" si="39"/>
        <v>#DIV/0!</v>
      </c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1"/>
      <c r="WF5" s="45">
        <f t="shared" ref="WF5:XD5" si="40">WF6/WF4</f>
        <v>42.5545676948224</v>
      </c>
      <c r="WG5" s="45">
        <f t="shared" si="40"/>
        <v>49.1728321863424</v>
      </c>
      <c r="WH5" s="45">
        <f t="shared" si="40"/>
        <v>31.153381781691</v>
      </c>
      <c r="WI5" s="45">
        <f t="shared" si="40"/>
        <v>34.0524543943388</v>
      </c>
      <c r="WJ5" s="45">
        <f t="shared" si="40"/>
        <v>50.2590787075388</v>
      </c>
      <c r="WK5" s="45">
        <f t="shared" si="40"/>
        <v>44.0627159360417</v>
      </c>
      <c r="WL5" s="45">
        <f t="shared" si="40"/>
        <v>46.7933281041474</v>
      </c>
      <c r="WM5" s="45">
        <f t="shared" si="40"/>
        <v>58.4219375986399</v>
      </c>
      <c r="WN5" s="45">
        <f t="shared" si="40"/>
        <v>83.7906263339949</v>
      </c>
      <c r="WO5" s="45">
        <f t="shared" si="40"/>
        <v>48.3896429671805</v>
      </c>
      <c r="WP5" s="45">
        <f t="shared" si="40"/>
        <v>25.7253603560943</v>
      </c>
      <c r="WQ5" s="45">
        <f t="shared" si="40"/>
        <v>113.014004424779</v>
      </c>
      <c r="WR5" s="45">
        <f t="shared" si="40"/>
        <v>62.314</v>
      </c>
      <c r="WS5" s="45">
        <f t="shared" si="40"/>
        <v>69.1183332307498</v>
      </c>
      <c r="WT5" s="45">
        <f t="shared" si="40"/>
        <v>60.8272183116109</v>
      </c>
      <c r="WU5" s="45">
        <f t="shared" si="40"/>
        <v>83.0056582840236</v>
      </c>
      <c r="WV5" s="45">
        <f t="shared" si="40"/>
        <v>100.345207532666</v>
      </c>
      <c r="WW5" s="45">
        <f t="shared" si="40"/>
        <v>94.830620852383</v>
      </c>
      <c r="WX5" s="45">
        <f t="shared" si="40"/>
        <v>57.096066240558</v>
      </c>
      <c r="WY5" s="45">
        <f t="shared" si="40"/>
        <v>56.9024434711744</v>
      </c>
      <c r="WZ5" s="45">
        <f t="shared" si="40"/>
        <v>32.986</v>
      </c>
      <c r="XA5" s="45">
        <f t="shared" si="40"/>
        <v>76.1961624912187</v>
      </c>
      <c r="XB5" s="45">
        <f t="shared" si="40"/>
        <v>85.5765596330278</v>
      </c>
      <c r="XC5" s="45" t="e">
        <f t="shared" si="40"/>
        <v>#DIV/0!</v>
      </c>
      <c r="XD5" s="47">
        <f t="shared" si="40"/>
        <v>51.6565455941019</v>
      </c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1"/>
    </row>
    <row r="6" s="18" customFormat="1" customHeight="1" spans="1:653">
      <c r="A6" s="43" t="s">
        <v>52</v>
      </c>
      <c r="B6" s="44" t="s">
        <v>53</v>
      </c>
      <c r="C6" s="45">
        <v>400658.330000024</v>
      </c>
      <c r="D6" s="45">
        <v>18722.35</v>
      </c>
      <c r="E6" s="45">
        <v>267072.63999999</v>
      </c>
      <c r="F6" s="45">
        <v>176851.849999993</v>
      </c>
      <c r="G6" s="45">
        <v>121617.689999999</v>
      </c>
      <c r="H6" s="45">
        <v>239951.039999998</v>
      </c>
      <c r="I6" s="45">
        <v>677470.250000014</v>
      </c>
      <c r="J6" s="45">
        <v>79884.0600000018</v>
      </c>
      <c r="K6" s="37">
        <v>134437.319999998</v>
      </c>
      <c r="L6" s="46">
        <v>467286.610000013</v>
      </c>
      <c r="M6" s="37">
        <v>34733.43</v>
      </c>
      <c r="N6" s="37">
        <v>67005.12</v>
      </c>
      <c r="O6" s="45">
        <v>5725.77</v>
      </c>
      <c r="P6" s="37">
        <v>169642.189999998</v>
      </c>
      <c r="Q6" s="46">
        <v>431644.779999981</v>
      </c>
      <c r="R6" s="45">
        <v>57469.6699999999</v>
      </c>
      <c r="S6" s="40"/>
      <c r="T6" s="45">
        <v>419190.559999996</v>
      </c>
      <c r="U6" s="45">
        <v>298787.339999992</v>
      </c>
      <c r="V6" s="45">
        <v>129143.629999998</v>
      </c>
      <c r="W6" s="45"/>
      <c r="X6" s="46"/>
      <c r="Y6" s="45"/>
      <c r="Z6" s="45"/>
      <c r="AA6" s="47">
        <f>SUM(C6:Z6)</f>
        <v>4197294.63</v>
      </c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1"/>
      <c r="BA6" s="37">
        <v>265239.259999985</v>
      </c>
      <c r="BB6" s="45">
        <v>13848.1699999999</v>
      </c>
      <c r="BC6" s="45">
        <v>217482.179999991</v>
      </c>
      <c r="BD6" s="45">
        <v>126148.629999998</v>
      </c>
      <c r="BE6" s="45">
        <v>100215.559999999</v>
      </c>
      <c r="BF6" s="37">
        <v>178205.999999998</v>
      </c>
      <c r="BG6" s="45">
        <v>435460.600000001</v>
      </c>
      <c r="BH6" s="45">
        <v>82379.8100000018</v>
      </c>
      <c r="BI6" s="45">
        <v>71948.6400000001</v>
      </c>
      <c r="BJ6" s="46">
        <v>257994.589999988</v>
      </c>
      <c r="BK6" s="37">
        <v>23610.33</v>
      </c>
      <c r="BL6" s="37">
        <v>35271.73</v>
      </c>
      <c r="BM6" s="45">
        <v>1116.4</v>
      </c>
      <c r="BN6" s="37">
        <v>103248.5</v>
      </c>
      <c r="BO6" s="46">
        <v>356076.669999986</v>
      </c>
      <c r="BP6" s="45">
        <v>24504.1</v>
      </c>
      <c r="BQ6" s="40"/>
      <c r="BR6" s="46">
        <v>311927.869999997</v>
      </c>
      <c r="BS6" s="46">
        <v>286004.659999992</v>
      </c>
      <c r="BT6" s="46">
        <v>100830.579999999</v>
      </c>
      <c r="BU6" s="45"/>
      <c r="BV6" s="45"/>
      <c r="BW6" s="45"/>
      <c r="BX6" s="45"/>
      <c r="BY6" s="47">
        <f>SUM(BA6:BX6)</f>
        <v>2991514.27999994</v>
      </c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1"/>
      <c r="CY6" s="42">
        <v>485997.020000045</v>
      </c>
      <c r="CZ6" s="45">
        <v>58793.500000001</v>
      </c>
      <c r="DA6" s="45">
        <v>492535.940000044</v>
      </c>
      <c r="DB6" s="45">
        <v>311535.079999989</v>
      </c>
      <c r="DC6" s="45">
        <v>169527.259999995</v>
      </c>
      <c r="DD6" s="45">
        <v>336658.679999999</v>
      </c>
      <c r="DE6" s="45">
        <v>782628.730000033</v>
      </c>
      <c r="DF6" s="45">
        <v>200676.419999992</v>
      </c>
      <c r="DG6" s="45">
        <v>174300.949999998</v>
      </c>
      <c r="DH6" s="46">
        <v>432273.470000017</v>
      </c>
      <c r="DI6" s="45">
        <v>57746.06</v>
      </c>
      <c r="DJ6" s="45">
        <v>112325.4</v>
      </c>
      <c r="DK6" s="45">
        <v>536.71</v>
      </c>
      <c r="DL6" s="45">
        <v>224205.679999998</v>
      </c>
      <c r="DM6" s="46">
        <v>769972.770000041</v>
      </c>
      <c r="DN6" s="45">
        <v>26178.3</v>
      </c>
      <c r="DO6" s="45">
        <v>66499.9000000003</v>
      </c>
      <c r="DP6" s="46">
        <v>653252.980000011</v>
      </c>
      <c r="DQ6" s="46">
        <v>452712.730000005</v>
      </c>
      <c r="DR6" s="46">
        <v>206975.239999995</v>
      </c>
      <c r="DS6" s="45"/>
      <c r="DT6" s="45"/>
      <c r="DU6" s="45"/>
      <c r="DV6" s="45"/>
      <c r="DW6" s="47">
        <f>SUM(CY6:DV6)</f>
        <v>6015332.82000016</v>
      </c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1"/>
      <c r="EW6" s="37">
        <v>406558.380000025</v>
      </c>
      <c r="EX6" s="45">
        <v>39378.3400000005</v>
      </c>
      <c r="EY6" s="45">
        <v>414913.399999999</v>
      </c>
      <c r="EZ6" s="45">
        <v>374362.029999991</v>
      </c>
      <c r="FA6" s="45">
        <v>103718.34</v>
      </c>
      <c r="FB6" s="45">
        <v>306251.98</v>
      </c>
      <c r="FC6" s="45">
        <v>705341.700000009</v>
      </c>
      <c r="FD6" s="45">
        <v>70034.9700000015</v>
      </c>
      <c r="FE6" s="45">
        <v>215421.279999996</v>
      </c>
      <c r="FF6" s="46">
        <v>512826.390000034</v>
      </c>
      <c r="FG6" s="37">
        <v>55968.82</v>
      </c>
      <c r="FH6" s="37">
        <v>82206.46</v>
      </c>
      <c r="FI6" s="45">
        <v>98.8</v>
      </c>
      <c r="FJ6" s="37">
        <v>216297.079999998</v>
      </c>
      <c r="FK6" s="46">
        <v>751550.160000052</v>
      </c>
      <c r="FL6" s="45">
        <v>3119.58</v>
      </c>
      <c r="FM6" s="45">
        <v>160533.159999999</v>
      </c>
      <c r="FN6" s="46">
        <v>597072.100000005</v>
      </c>
      <c r="FO6" s="46">
        <v>502191.250000014</v>
      </c>
      <c r="FP6" s="46">
        <v>187825.049999996</v>
      </c>
      <c r="FQ6" s="45"/>
      <c r="FR6" s="45"/>
      <c r="FS6" s="45"/>
      <c r="FT6" s="45"/>
      <c r="FU6" s="47">
        <f>SUM(EW6:FT6)</f>
        <v>5705669.27000012</v>
      </c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1"/>
      <c r="GU6" s="37">
        <v>343945.940000008</v>
      </c>
      <c r="GV6" s="45">
        <v>30669.9400000003</v>
      </c>
      <c r="GW6" s="45">
        <v>298155.309999997</v>
      </c>
      <c r="GX6" s="45">
        <v>345792.469999993</v>
      </c>
      <c r="GY6" s="45">
        <v>56074.1400000002</v>
      </c>
      <c r="GZ6" s="45">
        <v>308721.800000003</v>
      </c>
      <c r="HA6" s="45">
        <v>732698.61</v>
      </c>
      <c r="HB6" s="45">
        <v>23874.8899999999</v>
      </c>
      <c r="HC6" s="45">
        <v>302929.329999998</v>
      </c>
      <c r="HD6" s="46">
        <v>535004.780000043</v>
      </c>
      <c r="HE6" s="37">
        <v>57020.18</v>
      </c>
      <c r="HF6" s="37">
        <v>65724.6600000001</v>
      </c>
      <c r="HG6" s="45"/>
      <c r="HH6" s="37">
        <v>204168.65</v>
      </c>
      <c r="HI6" s="46">
        <v>773890.910000067</v>
      </c>
      <c r="HJ6" s="45">
        <v>952</v>
      </c>
      <c r="HK6" s="45">
        <v>126264.769999998</v>
      </c>
      <c r="HL6" s="46">
        <v>655379.860000021</v>
      </c>
      <c r="HM6" s="46">
        <v>481883.370000001</v>
      </c>
      <c r="HN6" s="46">
        <v>207013.469999996</v>
      </c>
      <c r="HO6" s="45">
        <v>961.520000000001</v>
      </c>
      <c r="HP6" s="46">
        <v>174721.849999997</v>
      </c>
      <c r="HQ6" s="45"/>
      <c r="HR6" s="45"/>
      <c r="HS6" s="47">
        <f>SUM(GU6:HR6)</f>
        <v>5725848.45000012</v>
      </c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1"/>
      <c r="IS6" s="37">
        <v>311927.999999998</v>
      </c>
      <c r="IT6" s="45">
        <v>24362.6600000001</v>
      </c>
      <c r="IU6" s="45">
        <v>234621.069999977</v>
      </c>
      <c r="IV6" s="45">
        <v>263187.309999988</v>
      </c>
      <c r="IW6" s="45">
        <v>55474.0900000005</v>
      </c>
      <c r="IX6" s="45">
        <v>358041.780000007</v>
      </c>
      <c r="IY6" s="45">
        <v>663392.61000001</v>
      </c>
      <c r="IZ6" s="45">
        <v>24371.3500000001</v>
      </c>
      <c r="JA6" s="45">
        <v>239425.719999999</v>
      </c>
      <c r="JB6" s="46">
        <v>464609.490000024</v>
      </c>
      <c r="JC6" s="37">
        <v>42555.26</v>
      </c>
      <c r="JD6" s="37">
        <v>46125.27</v>
      </c>
      <c r="JE6" s="45"/>
      <c r="JF6" s="37">
        <v>205403.459999998</v>
      </c>
      <c r="JG6" s="46">
        <v>589429.670000007</v>
      </c>
      <c r="JH6" s="45"/>
      <c r="JI6" s="45">
        <v>168898.629999999</v>
      </c>
      <c r="JJ6" s="46">
        <v>578408.830000016</v>
      </c>
      <c r="JK6" s="46">
        <v>336716.570000003</v>
      </c>
      <c r="JL6" s="46">
        <v>285548.409999996</v>
      </c>
      <c r="JM6" s="45">
        <v>11738.09</v>
      </c>
      <c r="JN6" s="46">
        <v>150711.959999998</v>
      </c>
      <c r="JO6" s="37">
        <v>55967.0700000002</v>
      </c>
      <c r="JP6" s="45"/>
      <c r="JQ6" s="47">
        <f>SUM(IS6:JP6)</f>
        <v>5110917.30000002</v>
      </c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1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7">
        <f>SUM(KQ6:LN6)</f>
        <v>0</v>
      </c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1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5"/>
      <c r="NJ6" s="45"/>
      <c r="NK6" s="45"/>
      <c r="NL6" s="45"/>
      <c r="NM6" s="47">
        <f>SUM(MO6:NL6)</f>
        <v>0</v>
      </c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1"/>
      <c r="OM6" s="45"/>
      <c r="ON6" s="45"/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7">
        <f>SUM(OM6:PJ6)</f>
        <v>0</v>
      </c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1"/>
      <c r="QK6" s="45"/>
      <c r="QL6" s="45"/>
      <c r="QM6" s="45"/>
      <c r="QN6" s="45"/>
      <c r="QO6" s="45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7">
        <f>SUM(QK6:RH6)</f>
        <v>0</v>
      </c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1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45"/>
      <c r="TD6" s="45"/>
      <c r="TE6" s="45"/>
      <c r="TF6" s="45"/>
      <c r="TG6" s="47">
        <f>SUM(SI6:TF6)</f>
        <v>0</v>
      </c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1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7">
        <f>SUM(UH6:VE6)</f>
        <v>0</v>
      </c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1"/>
      <c r="WF6" s="45">
        <f t="shared" ref="WF6:XC6" si="41">SUMIF($C$2:$WE$2,WF$2,$C6:$WE6)</f>
        <v>2214326.93000008</v>
      </c>
      <c r="WG6" s="45">
        <f t="shared" si="41"/>
        <v>185774.960000002</v>
      </c>
      <c r="WH6" s="45">
        <f t="shared" si="41"/>
        <v>1924780.54</v>
      </c>
      <c r="WI6" s="45">
        <f t="shared" si="41"/>
        <v>1597877.36999995</v>
      </c>
      <c r="WJ6" s="45">
        <f t="shared" si="41"/>
        <v>606627.079999994</v>
      </c>
      <c r="WK6" s="45">
        <f t="shared" si="41"/>
        <v>1727831.28000001</v>
      </c>
      <c r="WL6" s="45">
        <f t="shared" si="41"/>
        <v>3996992.50000007</v>
      </c>
      <c r="WM6" s="45">
        <f t="shared" si="41"/>
        <v>481221.499999997</v>
      </c>
      <c r="WN6" s="45">
        <f t="shared" si="41"/>
        <v>1138463.23999999</v>
      </c>
      <c r="WO6" s="45">
        <f t="shared" si="41"/>
        <v>2669995.33000012</v>
      </c>
      <c r="WP6" s="45">
        <f t="shared" si="41"/>
        <v>271634.08</v>
      </c>
      <c r="WQ6" s="45">
        <f t="shared" si="41"/>
        <v>408658.64</v>
      </c>
      <c r="WR6" s="45">
        <f t="shared" si="41"/>
        <v>7477.68</v>
      </c>
      <c r="WS6" s="45">
        <f t="shared" si="41"/>
        <v>1122965.55999999</v>
      </c>
      <c r="WT6" s="45">
        <f t="shared" si="41"/>
        <v>3672564.96000013</v>
      </c>
      <c r="WU6" s="45">
        <f t="shared" si="41"/>
        <v>112223.65</v>
      </c>
      <c r="WV6" s="45">
        <f t="shared" si="41"/>
        <v>522196.459999996</v>
      </c>
      <c r="WW6" s="45">
        <f t="shared" si="41"/>
        <v>3215232.20000005</v>
      </c>
      <c r="WX6" s="45">
        <f t="shared" si="41"/>
        <v>2358295.92000001</v>
      </c>
      <c r="WY6" s="45">
        <f t="shared" si="41"/>
        <v>1117336.37999998</v>
      </c>
      <c r="WZ6" s="45">
        <f t="shared" si="41"/>
        <v>12699.61</v>
      </c>
      <c r="XA6" s="45">
        <f t="shared" si="41"/>
        <v>325433.809999995</v>
      </c>
      <c r="XB6" s="45">
        <f t="shared" si="41"/>
        <v>55967.0700000002</v>
      </c>
      <c r="XC6" s="45">
        <f t="shared" si="41"/>
        <v>0</v>
      </c>
      <c r="XD6" s="47">
        <f>SUM(WF6:XC6)</f>
        <v>29746576.7500004</v>
      </c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1"/>
    </row>
    <row r="7" s="18" customFormat="1" customHeight="1" spans="1:653">
      <c r="A7" s="43"/>
      <c r="B7" s="44" t="s">
        <v>54</v>
      </c>
      <c r="C7" s="45">
        <v>0</v>
      </c>
      <c r="D7" s="45"/>
      <c r="E7" s="45"/>
      <c r="F7" s="45"/>
      <c r="G7" s="45"/>
      <c r="H7" s="45"/>
      <c r="I7" s="45"/>
      <c r="J7" s="45"/>
      <c r="K7" s="49">
        <v>2213.79000000003</v>
      </c>
      <c r="L7" s="46">
        <v>218.05</v>
      </c>
      <c r="M7" s="50">
        <v>127.95</v>
      </c>
      <c r="N7" s="37">
        <v>169.04</v>
      </c>
      <c r="O7" s="45"/>
      <c r="P7" s="37">
        <v>211.3</v>
      </c>
      <c r="Q7" s="46">
        <v>218.05</v>
      </c>
      <c r="R7" s="45"/>
      <c r="S7" s="40" t="str">
        <f>IFERROR(#REF!/#REF!,"")</f>
        <v/>
      </c>
      <c r="T7" s="45">
        <v>130.83</v>
      </c>
      <c r="U7" s="45">
        <v>305.27</v>
      </c>
      <c r="V7" s="45">
        <v>218.05</v>
      </c>
      <c r="W7" s="45"/>
      <c r="X7" s="46"/>
      <c r="Y7" s="45"/>
      <c r="Z7" s="45"/>
      <c r="AA7" s="47">
        <f>SUM(C7:Z7)</f>
        <v>3812.33000000003</v>
      </c>
      <c r="AB7" s="40">
        <f t="shared" ref="AB7:AZ7" si="42">IFERROR(C7/C$6,"")</f>
        <v>0</v>
      </c>
      <c r="AC7" s="40">
        <f t="shared" si="42"/>
        <v>0</v>
      </c>
      <c r="AD7" s="40">
        <f t="shared" si="42"/>
        <v>0</v>
      </c>
      <c r="AE7" s="40">
        <f t="shared" si="42"/>
        <v>0</v>
      </c>
      <c r="AF7" s="40">
        <f t="shared" si="42"/>
        <v>0</v>
      </c>
      <c r="AG7" s="40">
        <f t="shared" si="42"/>
        <v>0</v>
      </c>
      <c r="AH7" s="40">
        <f t="shared" si="42"/>
        <v>0</v>
      </c>
      <c r="AI7" s="40">
        <f t="shared" si="42"/>
        <v>0</v>
      </c>
      <c r="AJ7" s="40">
        <f t="shared" si="42"/>
        <v>0.0164670792306784</v>
      </c>
      <c r="AK7" s="40">
        <f t="shared" si="42"/>
        <v>0.000466630105236685</v>
      </c>
      <c r="AL7" s="40">
        <f t="shared" si="42"/>
        <v>0.00368377093768165</v>
      </c>
      <c r="AM7" s="40">
        <f t="shared" si="42"/>
        <v>0.00252279228811171</v>
      </c>
      <c r="AN7" s="40">
        <f t="shared" si="42"/>
        <v>0</v>
      </c>
      <c r="AO7" s="40">
        <f t="shared" si="42"/>
        <v>0.00124556279307643</v>
      </c>
      <c r="AP7" s="40">
        <f t="shared" si="42"/>
        <v>0.000505160748150388</v>
      </c>
      <c r="AQ7" s="40">
        <f t="shared" si="42"/>
        <v>0</v>
      </c>
      <c r="AR7" s="40" t="str">
        <f t="shared" si="42"/>
        <v/>
      </c>
      <c r="AS7" s="40">
        <f t="shared" si="42"/>
        <v>0.000312101493888606</v>
      </c>
      <c r="AT7" s="40">
        <f t="shared" si="42"/>
        <v>0.00102169656853603</v>
      </c>
      <c r="AU7" s="40">
        <f t="shared" si="42"/>
        <v>0.00168843016105404</v>
      </c>
      <c r="AV7" s="40" t="str">
        <f t="shared" si="42"/>
        <v/>
      </c>
      <c r="AW7" s="40" t="str">
        <f t="shared" si="42"/>
        <v/>
      </c>
      <c r="AX7" s="40" t="str">
        <f t="shared" si="42"/>
        <v/>
      </c>
      <c r="AY7" s="40" t="str">
        <f t="shared" si="42"/>
        <v/>
      </c>
      <c r="AZ7" s="41">
        <f t="shared" si="42"/>
        <v>0.000908282676358136</v>
      </c>
      <c r="BA7" s="37">
        <v>0</v>
      </c>
      <c r="BB7" s="45">
        <v>0</v>
      </c>
      <c r="BC7" s="45">
        <v>0</v>
      </c>
      <c r="BD7" s="45">
        <v>0</v>
      </c>
      <c r="BE7" s="45">
        <v>1476.26</v>
      </c>
      <c r="BF7" s="37">
        <f>211.3+550.55</f>
        <v>761.85</v>
      </c>
      <c r="BG7" s="45">
        <v>0</v>
      </c>
      <c r="BH7" s="45">
        <v>0</v>
      </c>
      <c r="BI7" s="45">
        <v>86.86</v>
      </c>
      <c r="BJ7" s="46">
        <v>432.5</v>
      </c>
      <c r="BK7" s="50">
        <v>0</v>
      </c>
      <c r="BL7" s="37">
        <v>0</v>
      </c>
      <c r="BM7" s="45">
        <v>0</v>
      </c>
      <c r="BN7" s="37">
        <v>84.52</v>
      </c>
      <c r="BO7" s="46">
        <v>43.61</v>
      </c>
      <c r="BP7" s="45">
        <v>0</v>
      </c>
      <c r="BQ7" s="40" t="str">
        <f>IFERROR(#REF!/#REF!,"")</f>
        <v/>
      </c>
      <c r="BR7" s="46">
        <v>261.66</v>
      </c>
      <c r="BS7" s="46">
        <v>87.22</v>
      </c>
      <c r="BT7" s="46">
        <v>174.44</v>
      </c>
      <c r="BU7" s="45"/>
      <c r="BV7" s="45"/>
      <c r="BW7" s="45"/>
      <c r="BX7" s="45"/>
      <c r="BY7" s="47">
        <f>SUM(BA7:BX7)</f>
        <v>3408.92</v>
      </c>
      <c r="BZ7" s="40">
        <f t="shared" ref="BZ7:CX7" si="43">IFERROR(BA7/BA$6,"")</f>
        <v>0</v>
      </c>
      <c r="CA7" s="40">
        <f t="shared" si="43"/>
        <v>0</v>
      </c>
      <c r="CB7" s="40">
        <f t="shared" si="43"/>
        <v>0</v>
      </c>
      <c r="CC7" s="40">
        <f t="shared" si="43"/>
        <v>0</v>
      </c>
      <c r="CD7" s="40">
        <f t="shared" si="43"/>
        <v>0.0147308461879574</v>
      </c>
      <c r="CE7" s="40">
        <f t="shared" si="43"/>
        <v>0.00427510858220267</v>
      </c>
      <c r="CF7" s="40">
        <f t="shared" si="43"/>
        <v>0</v>
      </c>
      <c r="CG7" s="40">
        <f t="shared" si="43"/>
        <v>0</v>
      </c>
      <c r="CH7" s="40">
        <f t="shared" si="43"/>
        <v>0.00120725006059878</v>
      </c>
      <c r="CI7" s="40">
        <f t="shared" si="43"/>
        <v>0.00167639174139279</v>
      </c>
      <c r="CJ7" s="40">
        <f t="shared" si="43"/>
        <v>0</v>
      </c>
      <c r="CK7" s="40">
        <f t="shared" si="43"/>
        <v>0</v>
      </c>
      <c r="CL7" s="40">
        <f t="shared" si="43"/>
        <v>0</v>
      </c>
      <c r="CM7" s="40">
        <f t="shared" si="43"/>
        <v>0.000818607534249892</v>
      </c>
      <c r="CN7" s="40">
        <f t="shared" si="43"/>
        <v>0.000122473623447449</v>
      </c>
      <c r="CO7" s="40">
        <f t="shared" si="43"/>
        <v>0</v>
      </c>
      <c r="CP7" s="40" t="str">
        <f t="shared" si="43"/>
        <v/>
      </c>
      <c r="CQ7" s="40">
        <f t="shared" si="43"/>
        <v>0.000838847775929745</v>
      </c>
      <c r="CR7" s="40">
        <f t="shared" si="43"/>
        <v>0.000304960066035296</v>
      </c>
      <c r="CS7" s="40">
        <f t="shared" si="43"/>
        <v>0.00173003071092125</v>
      </c>
      <c r="CT7" s="40" t="str">
        <f t="shared" si="43"/>
        <v/>
      </c>
      <c r="CU7" s="40" t="str">
        <f t="shared" si="43"/>
        <v/>
      </c>
      <c r="CV7" s="40" t="str">
        <f t="shared" si="43"/>
        <v/>
      </c>
      <c r="CW7" s="40" t="str">
        <f t="shared" si="43"/>
        <v/>
      </c>
      <c r="CX7" s="41">
        <f t="shared" si="43"/>
        <v>0.00113952991058431</v>
      </c>
      <c r="CY7" s="42">
        <v>0</v>
      </c>
      <c r="CZ7" s="45">
        <v>0</v>
      </c>
      <c r="DA7" s="45">
        <v>347.44</v>
      </c>
      <c r="DB7" s="45">
        <v>0</v>
      </c>
      <c r="DC7" s="45">
        <v>433.54</v>
      </c>
      <c r="DD7" s="45">
        <v>591.64</v>
      </c>
      <c r="DE7" s="45">
        <v>0</v>
      </c>
      <c r="DF7" s="45">
        <v>0</v>
      </c>
      <c r="DG7" s="45">
        <v>651.449999999999</v>
      </c>
      <c r="DH7" s="46">
        <v>654.149999999998</v>
      </c>
      <c r="DI7" s="45">
        <v>84.52</v>
      </c>
      <c r="DJ7" s="45">
        <v>0</v>
      </c>
      <c r="DK7" s="45">
        <v>0</v>
      </c>
      <c r="DL7" s="45">
        <v>84.52</v>
      </c>
      <c r="DM7" s="46">
        <v>261.66</v>
      </c>
      <c r="DN7" s="45">
        <v>0</v>
      </c>
      <c r="DO7" s="45">
        <v>1307.81</v>
      </c>
      <c r="DP7" s="46">
        <v>261.66</v>
      </c>
      <c r="DQ7" s="46">
        <v>305.27</v>
      </c>
      <c r="DR7" s="46">
        <v>479.709999999999</v>
      </c>
      <c r="DS7" s="45"/>
      <c r="DT7" s="45"/>
      <c r="DU7" s="45"/>
      <c r="DV7" s="45"/>
      <c r="DW7" s="47">
        <f>SUM(CY7:DV7)</f>
        <v>5463.37</v>
      </c>
      <c r="DX7" s="40">
        <f t="shared" ref="DX7:EV7" si="44">IFERROR(CY7/CY$6,"")</f>
        <v>0</v>
      </c>
      <c r="DY7" s="40">
        <f t="shared" si="44"/>
        <v>0</v>
      </c>
      <c r="DZ7" s="40">
        <f t="shared" si="44"/>
        <v>0.000705410451874779</v>
      </c>
      <c r="EA7" s="40">
        <f t="shared" si="44"/>
        <v>0</v>
      </c>
      <c r="EB7" s="40">
        <f t="shared" si="44"/>
        <v>0.00255734682433971</v>
      </c>
      <c r="EC7" s="40">
        <f t="shared" si="44"/>
        <v>0.00175738822477413</v>
      </c>
      <c r="ED7" s="40">
        <f t="shared" si="44"/>
        <v>0</v>
      </c>
      <c r="EE7" s="40">
        <f t="shared" si="44"/>
        <v>0</v>
      </c>
      <c r="EF7" s="40">
        <f t="shared" si="44"/>
        <v>0.00373750114385496</v>
      </c>
      <c r="EG7" s="40">
        <f t="shared" si="44"/>
        <v>0.00151327815699625</v>
      </c>
      <c r="EH7" s="40">
        <f t="shared" si="44"/>
        <v>0.00146364964120496</v>
      </c>
      <c r="EI7" s="40">
        <f t="shared" si="44"/>
        <v>0</v>
      </c>
      <c r="EJ7" s="40">
        <f t="shared" si="44"/>
        <v>0</v>
      </c>
      <c r="EK7" s="40">
        <f t="shared" si="44"/>
        <v>0.000376975284479861</v>
      </c>
      <c r="EL7" s="40">
        <f t="shared" si="44"/>
        <v>0.000339830199449762</v>
      </c>
      <c r="EM7" s="40">
        <f t="shared" si="44"/>
        <v>0</v>
      </c>
      <c r="EN7" s="40">
        <f t="shared" si="44"/>
        <v>0.0196663453629253</v>
      </c>
      <c r="EO7" s="40">
        <f t="shared" si="44"/>
        <v>0.000400549263472163</v>
      </c>
      <c r="EP7" s="40">
        <f t="shared" si="44"/>
        <v>0.000674312825265586</v>
      </c>
      <c r="EQ7" s="40">
        <f t="shared" si="44"/>
        <v>0.0023177168438119</v>
      </c>
      <c r="ER7" s="40" t="str">
        <f t="shared" si="44"/>
        <v/>
      </c>
      <c r="ES7" s="40" t="str">
        <f t="shared" si="44"/>
        <v/>
      </c>
      <c r="ET7" s="40" t="str">
        <f t="shared" si="44"/>
        <v/>
      </c>
      <c r="EU7" s="40" t="str">
        <f t="shared" si="44"/>
        <v/>
      </c>
      <c r="EV7" s="41">
        <f t="shared" si="44"/>
        <v>0.000908240684843744</v>
      </c>
      <c r="EW7" s="37">
        <v>0</v>
      </c>
      <c r="EX7" s="45">
        <v>0</v>
      </c>
      <c r="EY7" s="45">
        <v>0</v>
      </c>
      <c r="EZ7" s="45">
        <v>0</v>
      </c>
      <c r="FA7" s="45">
        <v>260.58</v>
      </c>
      <c r="FB7" s="45">
        <v>187.94</v>
      </c>
      <c r="FC7" s="45">
        <v>0</v>
      </c>
      <c r="FD7" s="45">
        <v>29.52</v>
      </c>
      <c r="FE7" s="45">
        <v>465.8</v>
      </c>
      <c r="FF7" s="46">
        <v>119.62</v>
      </c>
      <c r="FG7" s="37">
        <v>5.4</v>
      </c>
      <c r="FH7" s="37">
        <v>0</v>
      </c>
      <c r="FI7" s="45">
        <v>0</v>
      </c>
      <c r="FJ7" s="37">
        <v>5.4</v>
      </c>
      <c r="FK7" s="46">
        <v>60.56</v>
      </c>
      <c r="FL7" s="45">
        <v>0</v>
      </c>
      <c r="FM7" s="45">
        <v>536.91</v>
      </c>
      <c r="FN7" s="46">
        <v>87.2200000000001</v>
      </c>
      <c r="FO7" s="46">
        <v>4.05</v>
      </c>
      <c r="FP7" s="46">
        <v>226.15</v>
      </c>
      <c r="FQ7" s="45"/>
      <c r="FR7" s="45"/>
      <c r="FS7" s="45"/>
      <c r="FT7" s="45"/>
      <c r="FU7" s="47">
        <f>SUM(EW7:FT7)</f>
        <v>1989.15</v>
      </c>
      <c r="FV7" s="40">
        <f t="shared" ref="FV7:GT7" si="45">IFERROR(EW7/EW$6,"")</f>
        <v>0</v>
      </c>
      <c r="FW7" s="40">
        <f t="shared" si="45"/>
        <v>0</v>
      </c>
      <c r="FX7" s="40">
        <f t="shared" si="45"/>
        <v>0</v>
      </c>
      <c r="FY7" s="40">
        <f t="shared" si="45"/>
        <v>0</v>
      </c>
      <c r="FZ7" s="40">
        <f t="shared" si="45"/>
        <v>0.00251238112758072</v>
      </c>
      <c r="GA7" s="40">
        <f t="shared" si="45"/>
        <v>0.000613677665039096</v>
      </c>
      <c r="GB7" s="40">
        <f t="shared" si="45"/>
        <v>0</v>
      </c>
      <c r="GC7" s="40">
        <f t="shared" si="45"/>
        <v>0.000421503714501475</v>
      </c>
      <c r="GD7" s="40">
        <f t="shared" si="45"/>
        <v>0.00216227477619671</v>
      </c>
      <c r="GE7" s="40">
        <f t="shared" si="45"/>
        <v>0.000233256326765852</v>
      </c>
      <c r="GF7" s="40">
        <f t="shared" si="45"/>
        <v>9.6482291390099e-5</v>
      </c>
      <c r="GG7" s="40">
        <f t="shared" si="45"/>
        <v>0</v>
      </c>
      <c r="GH7" s="40">
        <f t="shared" si="45"/>
        <v>0</v>
      </c>
      <c r="GI7" s="40">
        <f t="shared" si="45"/>
        <v>2.49656629668789e-5</v>
      </c>
      <c r="GJ7" s="40">
        <f t="shared" si="45"/>
        <v>8.05801172339526e-5</v>
      </c>
      <c r="GK7" s="40">
        <f t="shared" si="45"/>
        <v>0</v>
      </c>
      <c r="GL7" s="40">
        <f t="shared" si="45"/>
        <v>0.00334454264776202</v>
      </c>
      <c r="GM7" s="40">
        <f t="shared" si="45"/>
        <v>0.000146079510330493</v>
      </c>
      <c r="GN7" s="40">
        <f t="shared" si="45"/>
        <v>8.06465664226505e-6</v>
      </c>
      <c r="GO7" s="40">
        <f t="shared" si="45"/>
        <v>0.00120404599918916</v>
      </c>
      <c r="GP7" s="40" t="str">
        <f t="shared" si="45"/>
        <v/>
      </c>
      <c r="GQ7" s="40" t="str">
        <f t="shared" si="45"/>
        <v/>
      </c>
      <c r="GR7" s="40" t="str">
        <f t="shared" si="45"/>
        <v/>
      </c>
      <c r="GS7" s="40" t="str">
        <f t="shared" si="45"/>
        <v/>
      </c>
      <c r="GT7" s="41">
        <f t="shared" si="45"/>
        <v>0.000348626936801046</v>
      </c>
      <c r="GU7" s="37">
        <v>0</v>
      </c>
      <c r="GV7" s="45">
        <v>0</v>
      </c>
      <c r="GW7" s="45">
        <v>0</v>
      </c>
      <c r="GX7" s="45">
        <v>0</v>
      </c>
      <c r="GY7" s="45">
        <v>0</v>
      </c>
      <c r="GZ7" s="45">
        <v>29.2</v>
      </c>
      <c r="HA7" s="45">
        <v>0</v>
      </c>
      <c r="HB7" s="45">
        <v>0</v>
      </c>
      <c r="HC7" s="45">
        <v>60.7499999999999</v>
      </c>
      <c r="HD7" s="46">
        <v>11.75</v>
      </c>
      <c r="HE7" s="37">
        <v>0</v>
      </c>
      <c r="HF7" s="37">
        <v>0</v>
      </c>
      <c r="HG7" s="45"/>
      <c r="HH7" s="37">
        <v>0</v>
      </c>
      <c r="HI7" s="46">
        <v>40.0999999999999</v>
      </c>
      <c r="HJ7" s="45">
        <v>0</v>
      </c>
      <c r="HK7" s="45">
        <v>32.4</v>
      </c>
      <c r="HL7" s="46">
        <v>0</v>
      </c>
      <c r="HM7" s="46">
        <v>16.2</v>
      </c>
      <c r="HN7" s="46">
        <v>36.4499999999999</v>
      </c>
      <c r="HO7" s="45">
        <v>57.3</v>
      </c>
      <c r="HP7" s="46">
        <v>77.35</v>
      </c>
      <c r="HQ7" s="45"/>
      <c r="HR7" s="45"/>
      <c r="HS7" s="47">
        <f>SUM(GU7:HR7)</f>
        <v>361.5</v>
      </c>
      <c r="HT7" s="40">
        <f t="shared" ref="HT7:IR7" si="46">IFERROR(GU7/GU$6,"")</f>
        <v>0</v>
      </c>
      <c r="HU7" s="40">
        <f t="shared" si="46"/>
        <v>0</v>
      </c>
      <c r="HV7" s="40">
        <f t="shared" si="46"/>
        <v>0</v>
      </c>
      <c r="HW7" s="40">
        <f t="shared" si="46"/>
        <v>0</v>
      </c>
      <c r="HX7" s="40">
        <f t="shared" si="46"/>
        <v>0</v>
      </c>
      <c r="HY7" s="40">
        <f t="shared" si="46"/>
        <v>9.45835376704843e-5</v>
      </c>
      <c r="HZ7" s="40">
        <f t="shared" si="46"/>
        <v>0</v>
      </c>
      <c r="IA7" s="40">
        <f t="shared" si="46"/>
        <v>0</v>
      </c>
      <c r="IB7" s="40">
        <f t="shared" si="46"/>
        <v>0.000200541822741298</v>
      </c>
      <c r="IC7" s="40">
        <f t="shared" si="46"/>
        <v>2.19624205974366e-5</v>
      </c>
      <c r="ID7" s="40">
        <f t="shared" si="46"/>
        <v>0</v>
      </c>
      <c r="IE7" s="40">
        <f t="shared" si="46"/>
        <v>0</v>
      </c>
      <c r="IF7" s="40" t="str">
        <f t="shared" si="46"/>
        <v/>
      </c>
      <c r="IG7" s="40">
        <f t="shared" si="46"/>
        <v>0</v>
      </c>
      <c r="IH7" s="40">
        <f t="shared" si="46"/>
        <v>5.18160886525937e-5</v>
      </c>
      <c r="II7" s="40">
        <f t="shared" si="46"/>
        <v>0</v>
      </c>
      <c r="IJ7" s="40">
        <f t="shared" si="46"/>
        <v>0.000256603643280707</v>
      </c>
      <c r="IK7" s="40">
        <f t="shared" si="46"/>
        <v>0</v>
      </c>
      <c r="IL7" s="40">
        <f t="shared" si="46"/>
        <v>3.36180931082971e-5</v>
      </c>
      <c r="IM7" s="40">
        <f t="shared" si="46"/>
        <v>0.000176075498855222</v>
      </c>
      <c r="IN7" s="40">
        <f t="shared" si="46"/>
        <v>0.0595931441883683</v>
      </c>
      <c r="IO7" s="40">
        <f t="shared" si="46"/>
        <v>0.000442703645823355</v>
      </c>
      <c r="IP7" s="40" t="str">
        <f t="shared" si="46"/>
        <v/>
      </c>
      <c r="IQ7" s="40" t="str">
        <f t="shared" si="46"/>
        <v/>
      </c>
      <c r="IR7" s="41">
        <f t="shared" si="46"/>
        <v>6.31347481786724e-5</v>
      </c>
      <c r="IS7" s="37">
        <v>0</v>
      </c>
      <c r="IT7" s="45">
        <v>0</v>
      </c>
      <c r="IU7" s="45">
        <v>0</v>
      </c>
      <c r="IV7" s="45">
        <v>0</v>
      </c>
      <c r="IW7" s="45">
        <v>0</v>
      </c>
      <c r="IX7" s="45">
        <v>0</v>
      </c>
      <c r="IY7" s="45">
        <v>0</v>
      </c>
      <c r="IZ7" s="45">
        <v>40.4999999999999</v>
      </c>
      <c r="JA7" s="45">
        <v>52.6499999999999</v>
      </c>
      <c r="JB7" s="46">
        <v>52.6499999999999</v>
      </c>
      <c r="JC7" s="37">
        <v>0</v>
      </c>
      <c r="JD7" s="37">
        <v>0</v>
      </c>
      <c r="JE7" s="45"/>
      <c r="JF7" s="37">
        <v>0</v>
      </c>
      <c r="JG7" s="46">
        <v>8.1</v>
      </c>
      <c r="JH7" s="45"/>
      <c r="JI7" s="45">
        <v>14.85</v>
      </c>
      <c r="JJ7" s="46">
        <v>24.3</v>
      </c>
      <c r="JK7" s="46">
        <v>12.15</v>
      </c>
      <c r="JL7" s="46">
        <v>20.25</v>
      </c>
      <c r="JM7" s="45">
        <v>29.25</v>
      </c>
      <c r="JN7" s="46">
        <v>8.1</v>
      </c>
      <c r="JO7" s="50">
        <v>70.65</v>
      </c>
      <c r="JP7" s="45"/>
      <c r="JQ7" s="47">
        <f>SUM(IS7:JP7)</f>
        <v>333.45</v>
      </c>
      <c r="JR7" s="40">
        <f t="shared" ref="JR7:KP7" si="47">IFERROR(IS7/IS$6,"")</f>
        <v>0</v>
      </c>
      <c r="JS7" s="40">
        <f t="shared" si="47"/>
        <v>0</v>
      </c>
      <c r="JT7" s="40">
        <f t="shared" si="47"/>
        <v>0</v>
      </c>
      <c r="JU7" s="40">
        <f t="shared" si="47"/>
        <v>0</v>
      </c>
      <c r="JV7" s="40">
        <f t="shared" si="47"/>
        <v>0</v>
      </c>
      <c r="JW7" s="40">
        <f t="shared" si="47"/>
        <v>0</v>
      </c>
      <c r="JX7" s="40">
        <f t="shared" si="47"/>
        <v>0</v>
      </c>
      <c r="JY7" s="40">
        <f t="shared" si="47"/>
        <v>0.00166178730353467</v>
      </c>
      <c r="JZ7" s="40">
        <f t="shared" si="47"/>
        <v>0.000219901186890031</v>
      </c>
      <c r="KA7" s="40">
        <f t="shared" si="47"/>
        <v>0.00011332097413679</v>
      </c>
      <c r="KB7" s="40">
        <f t="shared" si="47"/>
        <v>0</v>
      </c>
      <c r="KC7" s="40">
        <f t="shared" si="47"/>
        <v>0</v>
      </c>
      <c r="KD7" s="40" t="str">
        <f t="shared" si="47"/>
        <v/>
      </c>
      <c r="KE7" s="40">
        <f t="shared" si="47"/>
        <v>0</v>
      </c>
      <c r="KF7" s="40">
        <f t="shared" si="47"/>
        <v>1.37420975092752e-5</v>
      </c>
      <c r="KG7" s="40" t="str">
        <f t="shared" si="47"/>
        <v/>
      </c>
      <c r="KH7" s="40">
        <f t="shared" si="47"/>
        <v>8.79225604139009e-5</v>
      </c>
      <c r="KI7" s="40">
        <f t="shared" si="47"/>
        <v>4.20118067699612e-5</v>
      </c>
      <c r="KJ7" s="40">
        <f t="shared" si="47"/>
        <v>3.60837602972728e-5</v>
      </c>
      <c r="KK7" s="40">
        <f t="shared" si="47"/>
        <v>7.09161714470772e-5</v>
      </c>
      <c r="KL7" s="40">
        <f t="shared" si="47"/>
        <v>0.0024918875217348</v>
      </c>
      <c r="KM7" s="40">
        <f t="shared" si="47"/>
        <v>5.37449051820447e-5</v>
      </c>
      <c r="KN7" s="40">
        <f t="shared" si="47"/>
        <v>0.0012623494494173</v>
      </c>
      <c r="KO7" s="40" t="str">
        <f t="shared" si="47"/>
        <v/>
      </c>
      <c r="KP7" s="41">
        <f t="shared" si="47"/>
        <v>6.52426913657942e-5</v>
      </c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7">
        <f>SUM(KQ7:LN7)</f>
        <v>0</v>
      </c>
      <c r="LP7" s="40" t="str">
        <f t="shared" ref="LP7:MN7" si="48">IFERROR(KQ7/KQ$6,"")</f>
        <v/>
      </c>
      <c r="LQ7" s="40" t="str">
        <f t="shared" si="48"/>
        <v/>
      </c>
      <c r="LR7" s="40" t="str">
        <f t="shared" si="48"/>
        <v/>
      </c>
      <c r="LS7" s="40" t="str">
        <f t="shared" si="48"/>
        <v/>
      </c>
      <c r="LT7" s="40" t="str">
        <f t="shared" si="48"/>
        <v/>
      </c>
      <c r="LU7" s="40" t="str">
        <f t="shared" si="48"/>
        <v/>
      </c>
      <c r="LV7" s="40" t="str">
        <f t="shared" si="48"/>
        <v/>
      </c>
      <c r="LW7" s="40" t="str">
        <f t="shared" si="48"/>
        <v/>
      </c>
      <c r="LX7" s="40" t="str">
        <f t="shared" si="48"/>
        <v/>
      </c>
      <c r="LY7" s="40" t="str">
        <f t="shared" si="48"/>
        <v/>
      </c>
      <c r="LZ7" s="40" t="str">
        <f t="shared" si="48"/>
        <v/>
      </c>
      <c r="MA7" s="40" t="str">
        <f t="shared" si="48"/>
        <v/>
      </c>
      <c r="MB7" s="40" t="str">
        <f t="shared" si="48"/>
        <v/>
      </c>
      <c r="MC7" s="40" t="str">
        <f t="shared" si="48"/>
        <v/>
      </c>
      <c r="MD7" s="40" t="str">
        <f t="shared" si="48"/>
        <v/>
      </c>
      <c r="ME7" s="40" t="str">
        <f t="shared" si="48"/>
        <v/>
      </c>
      <c r="MF7" s="40" t="str">
        <f t="shared" si="48"/>
        <v/>
      </c>
      <c r="MG7" s="40" t="str">
        <f t="shared" si="48"/>
        <v/>
      </c>
      <c r="MH7" s="40" t="str">
        <f t="shared" si="48"/>
        <v/>
      </c>
      <c r="MI7" s="40" t="str">
        <f t="shared" si="48"/>
        <v/>
      </c>
      <c r="MJ7" s="40" t="str">
        <f t="shared" si="48"/>
        <v/>
      </c>
      <c r="MK7" s="40" t="str">
        <f t="shared" si="48"/>
        <v/>
      </c>
      <c r="ML7" s="40" t="str">
        <f t="shared" si="48"/>
        <v/>
      </c>
      <c r="MM7" s="40" t="str">
        <f t="shared" si="48"/>
        <v/>
      </c>
      <c r="MN7" s="41" t="str">
        <f t="shared" si="48"/>
        <v/>
      </c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7">
        <f>SUM(MO7:NL7)</f>
        <v>0</v>
      </c>
      <c r="NN7" s="40" t="str">
        <f t="shared" ref="NN7:OL7" si="49">IFERROR(MO7/MO$6,"")</f>
        <v/>
      </c>
      <c r="NO7" s="40" t="str">
        <f t="shared" si="49"/>
        <v/>
      </c>
      <c r="NP7" s="40" t="str">
        <f t="shared" si="49"/>
        <v/>
      </c>
      <c r="NQ7" s="40" t="str">
        <f t="shared" si="49"/>
        <v/>
      </c>
      <c r="NR7" s="40" t="str">
        <f t="shared" si="49"/>
        <v/>
      </c>
      <c r="NS7" s="40" t="str">
        <f t="shared" si="49"/>
        <v/>
      </c>
      <c r="NT7" s="40" t="str">
        <f t="shared" si="49"/>
        <v/>
      </c>
      <c r="NU7" s="40" t="str">
        <f t="shared" si="49"/>
        <v/>
      </c>
      <c r="NV7" s="40" t="str">
        <f t="shared" si="49"/>
        <v/>
      </c>
      <c r="NW7" s="40" t="str">
        <f t="shared" si="49"/>
        <v/>
      </c>
      <c r="NX7" s="40" t="str">
        <f t="shared" si="49"/>
        <v/>
      </c>
      <c r="NY7" s="40" t="str">
        <f t="shared" si="49"/>
        <v/>
      </c>
      <c r="NZ7" s="40" t="str">
        <f t="shared" si="49"/>
        <v/>
      </c>
      <c r="OA7" s="40" t="str">
        <f t="shared" si="49"/>
        <v/>
      </c>
      <c r="OB7" s="40" t="str">
        <f t="shared" si="49"/>
        <v/>
      </c>
      <c r="OC7" s="40" t="str">
        <f t="shared" si="49"/>
        <v/>
      </c>
      <c r="OD7" s="40" t="str">
        <f t="shared" si="49"/>
        <v/>
      </c>
      <c r="OE7" s="40" t="str">
        <f t="shared" si="49"/>
        <v/>
      </c>
      <c r="OF7" s="40" t="str">
        <f t="shared" si="49"/>
        <v/>
      </c>
      <c r="OG7" s="40" t="str">
        <f t="shared" si="49"/>
        <v/>
      </c>
      <c r="OH7" s="40" t="str">
        <f t="shared" si="49"/>
        <v/>
      </c>
      <c r="OI7" s="40" t="str">
        <f t="shared" si="49"/>
        <v/>
      </c>
      <c r="OJ7" s="40" t="str">
        <f t="shared" si="49"/>
        <v/>
      </c>
      <c r="OK7" s="40" t="str">
        <f t="shared" si="49"/>
        <v/>
      </c>
      <c r="OL7" s="41" t="str">
        <f t="shared" si="49"/>
        <v/>
      </c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7">
        <f>SUM(OM7:PJ7)</f>
        <v>0</v>
      </c>
      <c r="PL7" s="40" t="str">
        <f t="shared" ref="PL7:QJ7" si="50">IFERROR(OM7/OM$6,"")</f>
        <v/>
      </c>
      <c r="PM7" s="40" t="str">
        <f t="shared" si="50"/>
        <v/>
      </c>
      <c r="PN7" s="40" t="str">
        <f t="shared" si="50"/>
        <v/>
      </c>
      <c r="PO7" s="40" t="str">
        <f t="shared" si="50"/>
        <v/>
      </c>
      <c r="PP7" s="40" t="str">
        <f t="shared" si="50"/>
        <v/>
      </c>
      <c r="PQ7" s="40" t="str">
        <f t="shared" si="50"/>
        <v/>
      </c>
      <c r="PR7" s="40" t="str">
        <f t="shared" si="50"/>
        <v/>
      </c>
      <c r="PS7" s="40" t="str">
        <f t="shared" si="50"/>
        <v/>
      </c>
      <c r="PT7" s="40" t="str">
        <f t="shared" si="50"/>
        <v/>
      </c>
      <c r="PU7" s="40" t="str">
        <f t="shared" si="50"/>
        <v/>
      </c>
      <c r="PV7" s="40" t="str">
        <f t="shared" si="50"/>
        <v/>
      </c>
      <c r="PW7" s="40" t="str">
        <f t="shared" si="50"/>
        <v/>
      </c>
      <c r="PX7" s="40" t="str">
        <f t="shared" si="50"/>
        <v/>
      </c>
      <c r="PY7" s="40" t="str">
        <f t="shared" si="50"/>
        <v/>
      </c>
      <c r="PZ7" s="40" t="str">
        <f t="shared" si="50"/>
        <v/>
      </c>
      <c r="QA7" s="40" t="str">
        <f t="shared" si="50"/>
        <v/>
      </c>
      <c r="QB7" s="40" t="str">
        <f t="shared" si="50"/>
        <v/>
      </c>
      <c r="QC7" s="40" t="str">
        <f t="shared" si="50"/>
        <v/>
      </c>
      <c r="QD7" s="40" t="str">
        <f t="shared" si="50"/>
        <v/>
      </c>
      <c r="QE7" s="40" t="str">
        <f t="shared" si="50"/>
        <v/>
      </c>
      <c r="QF7" s="40" t="str">
        <f t="shared" si="50"/>
        <v/>
      </c>
      <c r="QG7" s="40" t="str">
        <f t="shared" si="50"/>
        <v/>
      </c>
      <c r="QH7" s="40" t="str">
        <f t="shared" si="50"/>
        <v/>
      </c>
      <c r="QI7" s="40" t="str">
        <f t="shared" si="50"/>
        <v/>
      </c>
      <c r="QJ7" s="41" t="str">
        <f t="shared" si="50"/>
        <v/>
      </c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7">
        <f>SUM(QK7:RH7)</f>
        <v>0</v>
      </c>
      <c r="RJ7" s="40" t="str">
        <f t="shared" ref="RJ7:SH7" si="51">IFERROR(QK7/QK$6,"")</f>
        <v/>
      </c>
      <c r="RK7" s="40" t="str">
        <f t="shared" si="51"/>
        <v/>
      </c>
      <c r="RL7" s="40" t="str">
        <f t="shared" si="51"/>
        <v/>
      </c>
      <c r="RM7" s="40" t="str">
        <f t="shared" si="51"/>
        <v/>
      </c>
      <c r="RN7" s="40" t="str">
        <f t="shared" si="51"/>
        <v/>
      </c>
      <c r="RO7" s="40" t="str">
        <f t="shared" si="51"/>
        <v/>
      </c>
      <c r="RP7" s="40" t="str">
        <f t="shared" si="51"/>
        <v/>
      </c>
      <c r="RQ7" s="40" t="str">
        <f t="shared" si="51"/>
        <v/>
      </c>
      <c r="RR7" s="40" t="str">
        <f t="shared" si="51"/>
        <v/>
      </c>
      <c r="RS7" s="40" t="str">
        <f t="shared" si="51"/>
        <v/>
      </c>
      <c r="RT7" s="40" t="str">
        <f t="shared" si="51"/>
        <v/>
      </c>
      <c r="RU7" s="40" t="str">
        <f t="shared" si="51"/>
        <v/>
      </c>
      <c r="RV7" s="40" t="str">
        <f t="shared" si="51"/>
        <v/>
      </c>
      <c r="RW7" s="40" t="str">
        <f t="shared" si="51"/>
        <v/>
      </c>
      <c r="RX7" s="40" t="str">
        <f t="shared" si="51"/>
        <v/>
      </c>
      <c r="RY7" s="40" t="str">
        <f t="shared" si="51"/>
        <v/>
      </c>
      <c r="RZ7" s="40" t="str">
        <f t="shared" si="51"/>
        <v/>
      </c>
      <c r="SA7" s="40" t="str">
        <f t="shared" si="51"/>
        <v/>
      </c>
      <c r="SB7" s="40" t="str">
        <f t="shared" si="51"/>
        <v/>
      </c>
      <c r="SC7" s="40" t="str">
        <f t="shared" si="51"/>
        <v/>
      </c>
      <c r="SD7" s="40" t="str">
        <f t="shared" si="51"/>
        <v/>
      </c>
      <c r="SE7" s="40" t="str">
        <f t="shared" si="51"/>
        <v/>
      </c>
      <c r="SF7" s="40" t="str">
        <f t="shared" si="51"/>
        <v/>
      </c>
      <c r="SG7" s="40" t="str">
        <f t="shared" si="51"/>
        <v/>
      </c>
      <c r="SH7" s="41" t="str">
        <f t="shared" si="51"/>
        <v/>
      </c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7">
        <f>SUM(SI7:TF7)</f>
        <v>0</v>
      </c>
      <c r="TH7" s="40" t="str">
        <f t="shared" ref="TH7:UA7" si="52">IFERROR(SI7/SI$6,"")</f>
        <v/>
      </c>
      <c r="TI7" s="40" t="str">
        <f t="shared" si="52"/>
        <v/>
      </c>
      <c r="TJ7" s="40" t="str">
        <f t="shared" si="52"/>
        <v/>
      </c>
      <c r="TK7" s="40" t="str">
        <f t="shared" si="52"/>
        <v/>
      </c>
      <c r="TL7" s="40" t="str">
        <f t="shared" si="52"/>
        <v/>
      </c>
      <c r="TM7" s="40" t="str">
        <f t="shared" si="52"/>
        <v/>
      </c>
      <c r="TN7" s="40" t="str">
        <f t="shared" si="52"/>
        <v/>
      </c>
      <c r="TO7" s="40" t="str">
        <f t="shared" si="52"/>
        <v/>
      </c>
      <c r="TP7" s="40" t="str">
        <f t="shared" si="52"/>
        <v/>
      </c>
      <c r="TQ7" s="40" t="str">
        <f t="shared" si="52"/>
        <v/>
      </c>
      <c r="TR7" s="40" t="str">
        <f t="shared" si="52"/>
        <v/>
      </c>
      <c r="TS7" s="40" t="str">
        <f t="shared" si="52"/>
        <v/>
      </c>
      <c r="TT7" s="40" t="str">
        <f t="shared" si="52"/>
        <v/>
      </c>
      <c r="TU7" s="40" t="str">
        <f t="shared" si="52"/>
        <v/>
      </c>
      <c r="TV7" s="40" t="str">
        <f t="shared" si="52"/>
        <v/>
      </c>
      <c r="TW7" s="40" t="str">
        <f t="shared" si="52"/>
        <v/>
      </c>
      <c r="TX7" s="40" t="str">
        <f t="shared" si="52"/>
        <v/>
      </c>
      <c r="TY7" s="40" t="str">
        <f t="shared" si="52"/>
        <v/>
      </c>
      <c r="TZ7" s="40" t="str">
        <f t="shared" si="52"/>
        <v/>
      </c>
      <c r="UA7" s="40" t="str">
        <f t="shared" si="52"/>
        <v/>
      </c>
      <c r="UB7" s="40" t="str">
        <f t="shared" ref="UB7:UG7" si="53">IFERROR(TB7/TB$6,"")</f>
        <v/>
      </c>
      <c r="UC7" s="40" t="str">
        <f t="shared" si="53"/>
        <v/>
      </c>
      <c r="UD7" s="40" t="str">
        <f t="shared" si="53"/>
        <v/>
      </c>
      <c r="UE7" s="40" t="str">
        <f t="shared" si="53"/>
        <v/>
      </c>
      <c r="UF7" s="40" t="str">
        <f t="shared" si="53"/>
        <v/>
      </c>
      <c r="UG7" s="41" t="str">
        <f t="shared" si="53"/>
        <v/>
      </c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7">
        <f>SUM(UH7:VE7)</f>
        <v>0</v>
      </c>
      <c r="VG7" s="40" t="str">
        <f t="shared" ref="VG7:WE7" si="54">IFERROR(UH7/UH$6,"")</f>
        <v/>
      </c>
      <c r="VH7" s="40" t="str">
        <f t="shared" si="54"/>
        <v/>
      </c>
      <c r="VI7" s="40" t="str">
        <f t="shared" si="54"/>
        <v/>
      </c>
      <c r="VJ7" s="40" t="str">
        <f t="shared" si="54"/>
        <v/>
      </c>
      <c r="VK7" s="40" t="str">
        <f t="shared" si="54"/>
        <v/>
      </c>
      <c r="VL7" s="40" t="str">
        <f t="shared" si="54"/>
        <v/>
      </c>
      <c r="VM7" s="40" t="str">
        <f t="shared" si="54"/>
        <v/>
      </c>
      <c r="VN7" s="40" t="str">
        <f t="shared" si="54"/>
        <v/>
      </c>
      <c r="VO7" s="40" t="str">
        <f t="shared" si="54"/>
        <v/>
      </c>
      <c r="VP7" s="40" t="str">
        <f t="shared" si="54"/>
        <v/>
      </c>
      <c r="VQ7" s="40" t="str">
        <f t="shared" si="54"/>
        <v/>
      </c>
      <c r="VR7" s="40" t="str">
        <f t="shared" si="54"/>
        <v/>
      </c>
      <c r="VS7" s="40" t="str">
        <f t="shared" si="54"/>
        <v/>
      </c>
      <c r="VT7" s="40" t="str">
        <f t="shared" si="54"/>
        <v/>
      </c>
      <c r="VU7" s="40" t="str">
        <f t="shared" si="54"/>
        <v/>
      </c>
      <c r="VV7" s="40" t="str">
        <f t="shared" si="54"/>
        <v/>
      </c>
      <c r="VW7" s="40" t="str">
        <f t="shared" si="54"/>
        <v/>
      </c>
      <c r="VX7" s="40" t="str">
        <f t="shared" si="54"/>
        <v/>
      </c>
      <c r="VY7" s="40" t="str">
        <f t="shared" si="54"/>
        <v/>
      </c>
      <c r="VZ7" s="40" t="str">
        <f t="shared" si="54"/>
        <v/>
      </c>
      <c r="WA7" s="40" t="str">
        <f t="shared" si="54"/>
        <v/>
      </c>
      <c r="WB7" s="40" t="str">
        <f t="shared" si="54"/>
        <v/>
      </c>
      <c r="WC7" s="40" t="str">
        <f t="shared" si="54"/>
        <v/>
      </c>
      <c r="WD7" s="40" t="str">
        <f t="shared" si="54"/>
        <v/>
      </c>
      <c r="WE7" s="41" t="str">
        <f t="shared" si="54"/>
        <v/>
      </c>
      <c r="WF7" s="45">
        <f t="shared" ref="WF7:XC7" si="55">SUMIF($C$2:$WE$2,WF$2,$C7:$WE7)</f>
        <v>0</v>
      </c>
      <c r="WG7" s="45">
        <f t="shared" si="55"/>
        <v>0</v>
      </c>
      <c r="WH7" s="45">
        <f t="shared" si="55"/>
        <v>347.44</v>
      </c>
      <c r="WI7" s="45">
        <f t="shared" si="55"/>
        <v>0</v>
      </c>
      <c r="WJ7" s="45">
        <f t="shared" si="55"/>
        <v>2170.38</v>
      </c>
      <c r="WK7" s="45">
        <f t="shared" si="55"/>
        <v>1570.63</v>
      </c>
      <c r="WL7" s="45">
        <f t="shared" si="55"/>
        <v>0</v>
      </c>
      <c r="WM7" s="45">
        <f t="shared" si="55"/>
        <v>70.0199999999999</v>
      </c>
      <c r="WN7" s="45">
        <f t="shared" si="55"/>
        <v>3531.30000000003</v>
      </c>
      <c r="WO7" s="45">
        <f t="shared" si="55"/>
        <v>1488.72</v>
      </c>
      <c r="WP7" s="45">
        <f t="shared" si="55"/>
        <v>217.87</v>
      </c>
      <c r="WQ7" s="45">
        <f t="shared" si="55"/>
        <v>169.04</v>
      </c>
      <c r="WR7" s="45">
        <f t="shared" si="55"/>
        <v>0</v>
      </c>
      <c r="WS7" s="45">
        <f t="shared" si="55"/>
        <v>385.74</v>
      </c>
      <c r="WT7" s="45">
        <f t="shared" si="55"/>
        <v>632.08</v>
      </c>
      <c r="WU7" s="45">
        <f t="shared" si="55"/>
        <v>0</v>
      </c>
      <c r="WV7" s="45">
        <f t="shared" si="55"/>
        <v>1891.97</v>
      </c>
      <c r="WW7" s="45">
        <f t="shared" si="55"/>
        <v>765.67</v>
      </c>
      <c r="WX7" s="45">
        <f t="shared" si="55"/>
        <v>730.16</v>
      </c>
      <c r="WY7" s="45">
        <f t="shared" si="55"/>
        <v>1155.05</v>
      </c>
      <c r="WZ7" s="45">
        <f t="shared" si="55"/>
        <v>86.55</v>
      </c>
      <c r="XA7" s="45">
        <f t="shared" si="55"/>
        <v>85.45</v>
      </c>
      <c r="XB7" s="45">
        <f t="shared" si="55"/>
        <v>70.65</v>
      </c>
      <c r="XC7" s="45">
        <f t="shared" si="55"/>
        <v>0</v>
      </c>
      <c r="XD7" s="47">
        <f>SUM(WF7:XC7)</f>
        <v>15368.72</v>
      </c>
      <c r="XE7" s="40">
        <f t="shared" ref="XE7:YC7" si="56">IFERROR(WF7/WF$6,"")</f>
        <v>0</v>
      </c>
      <c r="XF7" s="40">
        <f t="shared" si="56"/>
        <v>0</v>
      </c>
      <c r="XG7" s="40">
        <f t="shared" si="56"/>
        <v>0.000180508890639553</v>
      </c>
      <c r="XH7" s="40">
        <f t="shared" si="56"/>
        <v>0</v>
      </c>
      <c r="XI7" s="40">
        <f t="shared" si="56"/>
        <v>0.00357778291071349</v>
      </c>
      <c r="XJ7" s="40">
        <f t="shared" si="56"/>
        <v>0.00090901815367065</v>
      </c>
      <c r="XK7" s="40">
        <f t="shared" si="56"/>
        <v>0</v>
      </c>
      <c r="XL7" s="40">
        <f t="shared" si="56"/>
        <v>0.000145504720799051</v>
      </c>
      <c r="XM7" s="40">
        <f t="shared" si="56"/>
        <v>0.00310181293161478</v>
      </c>
      <c r="XN7" s="40">
        <f t="shared" si="56"/>
        <v>0.000557574008940282</v>
      </c>
      <c r="XO7" s="40">
        <f t="shared" si="56"/>
        <v>0.000802071669357542</v>
      </c>
      <c r="XP7" s="40">
        <f t="shared" si="56"/>
        <v>0.000413645971121521</v>
      </c>
      <c r="XQ7" s="40">
        <f t="shared" si="56"/>
        <v>0</v>
      </c>
      <c r="XR7" s="40">
        <f t="shared" si="56"/>
        <v>0.000343501184488688</v>
      </c>
      <c r="XS7" s="40">
        <f t="shared" si="56"/>
        <v>0.000172108596276532</v>
      </c>
      <c r="XT7" s="40">
        <f t="shared" si="56"/>
        <v>0</v>
      </c>
      <c r="XU7" s="40">
        <f t="shared" si="56"/>
        <v>0.00362310001105717</v>
      </c>
      <c r="XV7" s="40">
        <f t="shared" si="56"/>
        <v>0.000238138321705036</v>
      </c>
      <c r="XW7" s="40">
        <f t="shared" si="56"/>
        <v>0.000309613392368502</v>
      </c>
      <c r="XX7" s="40">
        <f t="shared" si="56"/>
        <v>0.00103375314782109</v>
      </c>
      <c r="XY7" s="40">
        <f t="shared" si="56"/>
        <v>0.00681516991466667</v>
      </c>
      <c r="XZ7" s="40">
        <f t="shared" si="56"/>
        <v>0.000262572595023244</v>
      </c>
      <c r="YA7" s="40">
        <f t="shared" si="56"/>
        <v>0.0012623494494173</v>
      </c>
      <c r="YB7" s="40" t="str">
        <f t="shared" si="56"/>
        <v/>
      </c>
      <c r="YC7" s="41">
        <f t="shared" si="56"/>
        <v>0.000516655080319447</v>
      </c>
    </row>
    <row r="8" s="18" customFormat="1" customHeight="1" spans="1:653">
      <c r="A8" s="43"/>
      <c r="B8" s="44" t="s">
        <v>55</v>
      </c>
      <c r="C8" s="45">
        <v>93150.809999999</v>
      </c>
      <c r="D8" s="45">
        <v>2083.12</v>
      </c>
      <c r="E8" s="45">
        <v>87868.9199999998</v>
      </c>
      <c r="F8" s="45">
        <v>34283.7300000001</v>
      </c>
      <c r="G8" s="45">
        <v>35656.82</v>
      </c>
      <c r="H8" s="45">
        <v>92329.5999999993</v>
      </c>
      <c r="I8" s="45">
        <v>240675.560000001</v>
      </c>
      <c r="J8" s="45">
        <v>25213.0699999999</v>
      </c>
      <c r="K8" s="49">
        <v>71242.4100000003</v>
      </c>
      <c r="L8" s="46">
        <v>130648.889999998</v>
      </c>
      <c r="M8" s="37">
        <v>7283.22</v>
      </c>
      <c r="N8" s="37">
        <v>20832.55</v>
      </c>
      <c r="O8" s="45">
        <v>3746.66</v>
      </c>
      <c r="P8" s="37">
        <v>56547.1400000003</v>
      </c>
      <c r="Q8" s="46">
        <v>134782.88</v>
      </c>
      <c r="R8" s="45">
        <v>22231.75</v>
      </c>
      <c r="S8" s="40" t="str">
        <f>IFERROR(#REF!/#REF!,"")</f>
        <v/>
      </c>
      <c r="T8" s="45">
        <v>132535.559999999</v>
      </c>
      <c r="U8" s="45">
        <v>94241.3499999997</v>
      </c>
      <c r="V8" s="45">
        <v>41305.7100000002</v>
      </c>
      <c r="W8" s="45"/>
      <c r="X8" s="46"/>
      <c r="Y8" s="45"/>
      <c r="Z8" s="45"/>
      <c r="AA8" s="47">
        <f>SUM(C8:Z8)</f>
        <v>1326659.75</v>
      </c>
      <c r="AB8" s="40">
        <f t="shared" ref="AB8:AZ8" si="57">IFERROR(C8/C$6,"")</f>
        <v>0.232494379937124</v>
      </c>
      <c r="AC8" s="40">
        <f t="shared" si="57"/>
        <v>0.111263810365686</v>
      </c>
      <c r="AD8" s="40">
        <f t="shared" si="57"/>
        <v>0.329007568877153</v>
      </c>
      <c r="AE8" s="40">
        <f t="shared" si="57"/>
        <v>0.193855648103209</v>
      </c>
      <c r="AF8" s="40">
        <f t="shared" si="57"/>
        <v>0.293187775561272</v>
      </c>
      <c r="AG8" s="40">
        <f t="shared" si="57"/>
        <v>0.384785162839886</v>
      </c>
      <c r="AH8" s="40">
        <f t="shared" si="57"/>
        <v>0.355256278781239</v>
      </c>
      <c r="AI8" s="40">
        <f t="shared" si="57"/>
        <v>0.31562078842762</v>
      </c>
      <c r="AJ8" s="40">
        <f t="shared" si="57"/>
        <v>0.529930305067085</v>
      </c>
      <c r="AK8" s="40">
        <f t="shared" si="57"/>
        <v>0.279590485162831</v>
      </c>
      <c r="AL8" s="40">
        <f t="shared" si="57"/>
        <v>0.209689051729127</v>
      </c>
      <c r="AM8" s="40">
        <f t="shared" si="57"/>
        <v>0.31090982301054</v>
      </c>
      <c r="AN8" s="40">
        <f t="shared" si="57"/>
        <v>0.654350419244922</v>
      </c>
      <c r="AO8" s="40">
        <f t="shared" si="57"/>
        <v>0.333331820344933</v>
      </c>
      <c r="AP8" s="40">
        <f t="shared" si="57"/>
        <v>0.3122541641764</v>
      </c>
      <c r="AQ8" s="40">
        <f t="shared" si="57"/>
        <v>0.38684318180355</v>
      </c>
      <c r="AR8" s="40" t="str">
        <f t="shared" si="57"/>
        <v/>
      </c>
      <c r="AS8" s="40">
        <f t="shared" si="57"/>
        <v>0.316170192382196</v>
      </c>
      <c r="AT8" s="40">
        <f t="shared" si="57"/>
        <v>0.315412794933019</v>
      </c>
      <c r="AU8" s="40">
        <f t="shared" si="57"/>
        <v>0.31984318545174</v>
      </c>
      <c r="AV8" s="40" t="str">
        <f t="shared" si="57"/>
        <v/>
      </c>
      <c r="AW8" s="40" t="str">
        <f t="shared" si="57"/>
        <v/>
      </c>
      <c r="AX8" s="40" t="str">
        <f t="shared" si="57"/>
        <v/>
      </c>
      <c r="AY8" s="40" t="str">
        <f t="shared" si="57"/>
        <v/>
      </c>
      <c r="AZ8" s="41">
        <f t="shared" si="57"/>
        <v>0.316074964220464</v>
      </c>
      <c r="BA8" s="37">
        <v>66379.9600000008</v>
      </c>
      <c r="BB8" s="45">
        <v>2742.2</v>
      </c>
      <c r="BC8" s="45">
        <v>75491.5999999998</v>
      </c>
      <c r="BD8" s="45">
        <v>31251.0500000001</v>
      </c>
      <c r="BE8" s="45">
        <v>32346.4900000001</v>
      </c>
      <c r="BF8" s="37">
        <v>65245.2200000002</v>
      </c>
      <c r="BG8" s="45">
        <v>162177.480000001</v>
      </c>
      <c r="BH8" s="45">
        <v>38222.11</v>
      </c>
      <c r="BI8" s="45">
        <v>40959.7600000001</v>
      </c>
      <c r="BJ8" s="46">
        <v>78885.4399999999</v>
      </c>
      <c r="BK8" s="37">
        <v>6383.68</v>
      </c>
      <c r="BL8" s="37">
        <v>12261.52</v>
      </c>
      <c r="BM8" s="45">
        <v>353.7</v>
      </c>
      <c r="BN8" s="37">
        <v>36383.03</v>
      </c>
      <c r="BO8" s="46">
        <v>116316.57</v>
      </c>
      <c r="BP8" s="45">
        <v>7686.34</v>
      </c>
      <c r="BQ8" s="40" t="str">
        <f>IFERROR(#REF!/#REF!,"")</f>
        <v/>
      </c>
      <c r="BR8" s="46">
        <v>104109.57</v>
      </c>
      <c r="BS8" s="46">
        <v>87145.6299999998</v>
      </c>
      <c r="BT8" s="46">
        <v>34031.3800000002</v>
      </c>
      <c r="BU8" s="45"/>
      <c r="BV8" s="45"/>
      <c r="BW8" s="45"/>
      <c r="BX8" s="45"/>
      <c r="BY8" s="47">
        <f>SUM(BA8:BX8)</f>
        <v>998372.730000002</v>
      </c>
      <c r="BZ8" s="40">
        <f t="shared" ref="BZ8:CX8" si="58">IFERROR(BA8/BA$6,"")</f>
        <v>0.250264459341368</v>
      </c>
      <c r="CA8" s="40">
        <f t="shared" si="58"/>
        <v>0.198018944019319</v>
      </c>
      <c r="CB8" s="40">
        <f t="shared" si="58"/>
        <v>0.347116255685882</v>
      </c>
      <c r="CC8" s="40">
        <f t="shared" si="58"/>
        <v>0.247731980918069</v>
      </c>
      <c r="CD8" s="40">
        <f t="shared" si="58"/>
        <v>0.322769138844311</v>
      </c>
      <c r="CE8" s="40">
        <f t="shared" si="58"/>
        <v>0.366122465012407</v>
      </c>
      <c r="CF8" s="40">
        <f t="shared" si="58"/>
        <v>0.372427448086005</v>
      </c>
      <c r="CG8" s="40">
        <f t="shared" si="58"/>
        <v>0.463974243203513</v>
      </c>
      <c r="CH8" s="40">
        <f t="shared" si="58"/>
        <v>0.569291650266079</v>
      </c>
      <c r="CI8" s="40">
        <f t="shared" si="58"/>
        <v>0.305763930941356</v>
      </c>
      <c r="CJ8" s="40">
        <f t="shared" si="58"/>
        <v>0.270376568222469</v>
      </c>
      <c r="CK8" s="40">
        <f t="shared" si="58"/>
        <v>0.34763024098903</v>
      </c>
      <c r="CL8" s="40">
        <f t="shared" si="58"/>
        <v>0.316821927624507</v>
      </c>
      <c r="CM8" s="40">
        <f t="shared" si="58"/>
        <v>0.352383133895408</v>
      </c>
      <c r="CN8" s="40">
        <f t="shared" si="58"/>
        <v>0.326661586674591</v>
      </c>
      <c r="CO8" s="40">
        <f t="shared" si="58"/>
        <v>0.313675670602063</v>
      </c>
      <c r="CP8" s="40" t="str">
        <f t="shared" si="58"/>
        <v/>
      </c>
      <c r="CQ8" s="40">
        <f t="shared" si="58"/>
        <v>0.333761680224345</v>
      </c>
      <c r="CR8" s="40">
        <f t="shared" si="58"/>
        <v>0.304700035307125</v>
      </c>
      <c r="CS8" s="40">
        <f t="shared" si="58"/>
        <v>0.337510505245537</v>
      </c>
      <c r="CT8" s="40" t="str">
        <f t="shared" si="58"/>
        <v/>
      </c>
      <c r="CU8" s="40" t="str">
        <f t="shared" si="58"/>
        <v/>
      </c>
      <c r="CV8" s="40" t="str">
        <f t="shared" si="58"/>
        <v/>
      </c>
      <c r="CW8" s="40" t="str">
        <f t="shared" si="58"/>
        <v/>
      </c>
      <c r="CX8" s="41">
        <f t="shared" si="58"/>
        <v>0.333734903648872</v>
      </c>
      <c r="CY8" s="42">
        <v>106512.839999999</v>
      </c>
      <c r="CZ8" s="45">
        <v>7809.37999999998</v>
      </c>
      <c r="DA8" s="45">
        <v>146075.929999995</v>
      </c>
      <c r="DB8" s="45">
        <v>56684.4800000006</v>
      </c>
      <c r="DC8" s="45">
        <v>50222.1900000003</v>
      </c>
      <c r="DD8" s="45">
        <v>100857.519999999</v>
      </c>
      <c r="DE8" s="45">
        <v>258469.900000002</v>
      </c>
      <c r="DF8" s="45">
        <v>53900.1300000007</v>
      </c>
      <c r="DG8" s="45">
        <v>101594.18</v>
      </c>
      <c r="DH8" s="46">
        <v>115279.789999998</v>
      </c>
      <c r="DI8" s="45">
        <v>10504.41</v>
      </c>
      <c r="DJ8" s="45">
        <v>40114.43</v>
      </c>
      <c r="DK8" s="45">
        <v>170.9</v>
      </c>
      <c r="DL8" s="45">
        <v>73038.9400000003</v>
      </c>
      <c r="DM8" s="46">
        <v>237650.109999996</v>
      </c>
      <c r="DN8" s="45">
        <v>8957.77</v>
      </c>
      <c r="DO8" s="45">
        <v>32209.5200000001</v>
      </c>
      <c r="DP8" s="46">
        <v>205935.589999999</v>
      </c>
      <c r="DQ8" s="46">
        <v>131083.259999998</v>
      </c>
      <c r="DR8" s="46">
        <v>62142.6000000006</v>
      </c>
      <c r="DS8" s="45"/>
      <c r="DT8" s="45"/>
      <c r="DU8" s="45"/>
      <c r="DV8" s="45"/>
      <c r="DW8" s="47">
        <f>SUM(CY8:DV8)</f>
        <v>1799213.86999999</v>
      </c>
      <c r="DX8" s="40">
        <f t="shared" ref="DX8:EV8" si="59">IFERROR(CY8/CY$6,"")</f>
        <v>0.219163566064642</v>
      </c>
      <c r="DY8" s="40">
        <f t="shared" si="59"/>
        <v>0.132827268320475</v>
      </c>
      <c r="DZ8" s="40">
        <f t="shared" si="59"/>
        <v>0.296579230339987</v>
      </c>
      <c r="EA8" s="40">
        <f t="shared" si="59"/>
        <v>0.181952157683182</v>
      </c>
      <c r="EB8" s="40">
        <f t="shared" si="59"/>
        <v>0.296248461751826</v>
      </c>
      <c r="EC8" s="40">
        <f t="shared" si="59"/>
        <v>0.299583899039821</v>
      </c>
      <c r="ED8" s="40">
        <f t="shared" si="59"/>
        <v>0.330258640006726</v>
      </c>
      <c r="EE8" s="40">
        <f t="shared" si="59"/>
        <v>0.268592244171003</v>
      </c>
      <c r="EF8" s="40">
        <f t="shared" si="59"/>
        <v>0.582866473189051</v>
      </c>
      <c r="EG8" s="40">
        <f t="shared" si="59"/>
        <v>0.266682547045956</v>
      </c>
      <c r="EH8" s="40">
        <f t="shared" si="59"/>
        <v>0.181906956076311</v>
      </c>
      <c r="EI8" s="40">
        <f t="shared" si="59"/>
        <v>0.357126972171922</v>
      </c>
      <c r="EJ8" s="40">
        <f t="shared" si="59"/>
        <v>0.31842149391664</v>
      </c>
      <c r="EK8" s="40">
        <f t="shared" si="59"/>
        <v>0.325767571990152</v>
      </c>
      <c r="EL8" s="40">
        <f t="shared" si="59"/>
        <v>0.308647421388659</v>
      </c>
      <c r="EM8" s="40">
        <f t="shared" si="59"/>
        <v>0.342183029455694</v>
      </c>
      <c r="EN8" s="40">
        <f t="shared" si="59"/>
        <v>0.484354412563026</v>
      </c>
      <c r="EO8" s="40">
        <f t="shared" si="59"/>
        <v>0.315246307793338</v>
      </c>
      <c r="EP8" s="40">
        <f t="shared" si="59"/>
        <v>0.289550638436866</v>
      </c>
      <c r="EQ8" s="40">
        <f t="shared" si="59"/>
        <v>0.300241710071224</v>
      </c>
      <c r="ER8" s="40" t="str">
        <f t="shared" si="59"/>
        <v/>
      </c>
      <c r="ES8" s="40" t="str">
        <f t="shared" si="59"/>
        <v/>
      </c>
      <c r="ET8" s="40" t="str">
        <f t="shared" si="59"/>
        <v/>
      </c>
      <c r="EU8" s="40" t="str">
        <f t="shared" si="59"/>
        <v/>
      </c>
      <c r="EV8" s="41">
        <f t="shared" si="59"/>
        <v>0.29910462543616</v>
      </c>
      <c r="EW8" s="37">
        <v>95542.219999999</v>
      </c>
      <c r="EX8" s="45">
        <v>5254.14</v>
      </c>
      <c r="EY8" s="45">
        <v>126338.159999996</v>
      </c>
      <c r="EZ8" s="45">
        <v>77010.9600000003</v>
      </c>
      <c r="FA8" s="45">
        <v>28170.41</v>
      </c>
      <c r="FB8" s="45">
        <v>112903.359999998</v>
      </c>
      <c r="FC8" s="45">
        <v>260014.830000002</v>
      </c>
      <c r="FD8" s="45">
        <v>15221.0999999999</v>
      </c>
      <c r="FE8" s="45">
        <v>132763.279999999</v>
      </c>
      <c r="FF8" s="46">
        <v>148557.379999996</v>
      </c>
      <c r="FG8" s="37">
        <v>10069.76</v>
      </c>
      <c r="FH8" s="37">
        <v>26594.99</v>
      </c>
      <c r="FI8" s="45">
        <v>10</v>
      </c>
      <c r="FJ8" s="37">
        <v>73921.6600000003</v>
      </c>
      <c r="FK8" s="46">
        <v>234225.069999996</v>
      </c>
      <c r="FL8" s="45">
        <v>918.11</v>
      </c>
      <c r="FM8" s="45">
        <v>63849.75</v>
      </c>
      <c r="FN8" s="46">
        <v>207363.659999999</v>
      </c>
      <c r="FO8" s="46">
        <v>162799.189999997</v>
      </c>
      <c r="FP8" s="46">
        <v>56094.2700000005</v>
      </c>
      <c r="FQ8" s="45"/>
      <c r="FR8" s="45"/>
      <c r="FS8" s="45"/>
      <c r="FT8" s="45"/>
      <c r="FU8" s="47">
        <f>SUM(EW8:FT8)</f>
        <v>1837622.29999998</v>
      </c>
      <c r="FV8" s="40">
        <f t="shared" ref="FV8:GT8" si="60">IFERROR(EW8/EW$6,"")</f>
        <v>0.235002461393105</v>
      </c>
      <c r="FW8" s="40">
        <f t="shared" si="60"/>
        <v>0.133427158178835</v>
      </c>
      <c r="FX8" s="40">
        <f t="shared" si="60"/>
        <v>0.304492841156724</v>
      </c>
      <c r="FY8" s="40">
        <f t="shared" si="60"/>
        <v>0.20571252912589</v>
      </c>
      <c r="FZ8" s="40">
        <f t="shared" si="60"/>
        <v>0.271604906133284</v>
      </c>
      <c r="GA8" s="40">
        <f t="shared" si="60"/>
        <v>0.368661649142637</v>
      </c>
      <c r="GB8" s="40">
        <f t="shared" si="60"/>
        <v>0.368636690557213</v>
      </c>
      <c r="GC8" s="40">
        <f t="shared" si="60"/>
        <v>0.217335711002654</v>
      </c>
      <c r="GD8" s="40">
        <f t="shared" si="60"/>
        <v>0.616296031664102</v>
      </c>
      <c r="GE8" s="40">
        <f t="shared" si="60"/>
        <v>0.289683571081407</v>
      </c>
      <c r="GF8" s="40">
        <f t="shared" si="60"/>
        <v>0.179917318249697</v>
      </c>
      <c r="GG8" s="40">
        <f t="shared" si="60"/>
        <v>0.323514599704208</v>
      </c>
      <c r="GH8" s="40">
        <f t="shared" si="60"/>
        <v>0.101214574898785</v>
      </c>
      <c r="GI8" s="40">
        <f t="shared" si="60"/>
        <v>0.341759861020782</v>
      </c>
      <c r="GJ8" s="40">
        <f t="shared" si="60"/>
        <v>0.311655937908362</v>
      </c>
      <c r="GK8" s="40">
        <f t="shared" si="60"/>
        <v>0.294305643708448</v>
      </c>
      <c r="GL8" s="40">
        <f t="shared" si="60"/>
        <v>0.397735583103207</v>
      </c>
      <c r="GM8" s="40">
        <f t="shared" si="60"/>
        <v>0.347300870363893</v>
      </c>
      <c r="GN8" s="40">
        <f t="shared" si="60"/>
        <v>0.32417767135527</v>
      </c>
      <c r="GO8" s="40">
        <f t="shared" si="60"/>
        <v>0.298651697417366</v>
      </c>
      <c r="GP8" s="40" t="str">
        <f t="shared" si="60"/>
        <v/>
      </c>
      <c r="GQ8" s="40" t="str">
        <f t="shared" si="60"/>
        <v/>
      </c>
      <c r="GR8" s="40" t="str">
        <f t="shared" si="60"/>
        <v/>
      </c>
      <c r="GS8" s="40" t="str">
        <f t="shared" si="60"/>
        <v/>
      </c>
      <c r="GT8" s="41">
        <f t="shared" si="60"/>
        <v>0.322069543999339</v>
      </c>
      <c r="GU8" s="37">
        <v>77694.4100000002</v>
      </c>
      <c r="GV8" s="45">
        <v>7805.91999999999</v>
      </c>
      <c r="GW8" s="45">
        <v>92808.269999998</v>
      </c>
      <c r="GX8" s="45">
        <v>79593.2700000004</v>
      </c>
      <c r="GY8" s="45">
        <v>15858.6199999999</v>
      </c>
      <c r="GZ8" s="45">
        <v>130370.939999997</v>
      </c>
      <c r="HA8" s="45">
        <v>264404.179999999</v>
      </c>
      <c r="HB8" s="45">
        <v>10512.49</v>
      </c>
      <c r="HC8" s="45">
        <v>166297.589999998</v>
      </c>
      <c r="HD8" s="46">
        <v>146141.329999996</v>
      </c>
      <c r="HE8" s="37">
        <v>9534.8</v>
      </c>
      <c r="HF8" s="37">
        <v>20571.94</v>
      </c>
      <c r="HG8" s="45"/>
      <c r="HH8" s="37">
        <v>74582.2200000003</v>
      </c>
      <c r="HI8" s="46">
        <v>244330.569999994</v>
      </c>
      <c r="HJ8" s="45">
        <v>645</v>
      </c>
      <c r="HK8" s="45">
        <v>44799.1800000001</v>
      </c>
      <c r="HL8" s="46">
        <v>226779.499999999</v>
      </c>
      <c r="HM8" s="46">
        <v>162940.149999998</v>
      </c>
      <c r="HN8" s="46">
        <v>63829.9100000005</v>
      </c>
      <c r="HO8" s="45">
        <v>469.64</v>
      </c>
      <c r="HP8" s="46">
        <v>66114.3500000004</v>
      </c>
      <c r="HQ8" s="45"/>
      <c r="HR8" s="45"/>
      <c r="HS8" s="47">
        <f>SUM(GU8:HR8)</f>
        <v>1906084.27999998</v>
      </c>
      <c r="HT8" s="40">
        <f t="shared" ref="HT8:IR8" si="61">IFERROR(GU8/GU$6,"")</f>
        <v>0.225891342110328</v>
      </c>
      <c r="HU8" s="40">
        <f t="shared" si="61"/>
        <v>0.254513702993873</v>
      </c>
      <c r="HV8" s="40">
        <f t="shared" si="61"/>
        <v>0.311274919101722</v>
      </c>
      <c r="HW8" s="40">
        <f t="shared" si="61"/>
        <v>0.230176411880808</v>
      </c>
      <c r="HX8" s="40">
        <f t="shared" si="61"/>
        <v>0.282815215712623</v>
      </c>
      <c r="HY8" s="40">
        <f t="shared" si="61"/>
        <v>0.422292627213225</v>
      </c>
      <c r="HZ8" s="40">
        <f t="shared" si="61"/>
        <v>0.360863493380995</v>
      </c>
      <c r="IA8" s="40">
        <f t="shared" si="61"/>
        <v>0.440315745957365</v>
      </c>
      <c r="IB8" s="40">
        <f t="shared" si="61"/>
        <v>0.548964968166005</v>
      </c>
      <c r="IC8" s="40">
        <f t="shared" si="61"/>
        <v>0.273158923925847</v>
      </c>
      <c r="ID8" s="40">
        <f t="shared" si="61"/>
        <v>0.167217991946009</v>
      </c>
      <c r="IE8" s="40">
        <f t="shared" si="61"/>
        <v>0.313001847404003</v>
      </c>
      <c r="IF8" s="40" t="str">
        <f t="shared" si="61"/>
        <v/>
      </c>
      <c r="IG8" s="40">
        <f t="shared" si="61"/>
        <v>0.365297120787155</v>
      </c>
      <c r="IH8" s="40">
        <f t="shared" si="61"/>
        <v>0.315717069218416</v>
      </c>
      <c r="II8" s="40">
        <f t="shared" si="61"/>
        <v>0.677521008403361</v>
      </c>
      <c r="IJ8" s="40">
        <f t="shared" si="61"/>
        <v>0.354803481604574</v>
      </c>
      <c r="IK8" s="40">
        <f t="shared" si="61"/>
        <v>0.34602756941599</v>
      </c>
      <c r="IL8" s="40">
        <f t="shared" si="61"/>
        <v>0.338131921838261</v>
      </c>
      <c r="IM8" s="40">
        <f t="shared" si="61"/>
        <v>0.308336988892567</v>
      </c>
      <c r="IN8" s="40">
        <f t="shared" si="61"/>
        <v>0.488434977951576</v>
      </c>
      <c r="IO8" s="40">
        <f t="shared" si="61"/>
        <v>0.37839772186479</v>
      </c>
      <c r="IP8" s="40" t="str">
        <f t="shared" si="61"/>
        <v/>
      </c>
      <c r="IQ8" s="40" t="str">
        <f t="shared" si="61"/>
        <v/>
      </c>
      <c r="IR8" s="41">
        <f t="shared" si="61"/>
        <v>0.332891150830222</v>
      </c>
      <c r="IS8" s="37">
        <v>69788.1000000006</v>
      </c>
      <c r="IT8" s="45">
        <v>5622.41999999999</v>
      </c>
      <c r="IU8" s="45">
        <v>66278.8500000013</v>
      </c>
      <c r="IV8" s="45">
        <v>56512.0100000004</v>
      </c>
      <c r="IW8" s="45">
        <v>18349.07</v>
      </c>
      <c r="IX8" s="45">
        <v>157643.679999998</v>
      </c>
      <c r="IY8" s="45">
        <v>238641.659999998</v>
      </c>
      <c r="IZ8" s="45">
        <v>10455.26</v>
      </c>
      <c r="JA8" s="45">
        <v>109708.94</v>
      </c>
      <c r="JB8" s="46">
        <v>127690.839999998</v>
      </c>
      <c r="JC8" s="37">
        <v>6693.74</v>
      </c>
      <c r="JD8" s="37">
        <v>21474.27</v>
      </c>
      <c r="JE8" s="45"/>
      <c r="JF8" s="37">
        <v>82866.9200000002</v>
      </c>
      <c r="JG8" s="46">
        <v>179671.429999999</v>
      </c>
      <c r="JH8" s="45"/>
      <c r="JI8" s="45">
        <v>71086</v>
      </c>
      <c r="JJ8" s="46">
        <v>185151.159999998</v>
      </c>
      <c r="JK8" s="46">
        <v>115818.749999999</v>
      </c>
      <c r="JL8" s="46">
        <v>92520.5899999995</v>
      </c>
      <c r="JM8" s="45">
        <v>4956.96</v>
      </c>
      <c r="JN8" s="46">
        <v>45087.4600000002</v>
      </c>
      <c r="JO8" s="37">
        <v>27094.46</v>
      </c>
      <c r="JP8" s="45"/>
      <c r="JQ8" s="47">
        <f>SUM(IS8:JP8)</f>
        <v>1693112.56999999</v>
      </c>
      <c r="JR8" s="40">
        <f t="shared" ref="JR8:KP8" si="62">IFERROR(IS8/IS$6,"")</f>
        <v>0.223731438024163</v>
      </c>
      <c r="JS8" s="40">
        <f t="shared" si="62"/>
        <v>0.2307802185804</v>
      </c>
      <c r="JT8" s="40">
        <f t="shared" si="62"/>
        <v>0.282493170796671</v>
      </c>
      <c r="JU8" s="40">
        <f t="shared" si="62"/>
        <v>0.214721636844888</v>
      </c>
      <c r="JV8" s="40">
        <f t="shared" si="62"/>
        <v>0.330768292008032</v>
      </c>
      <c r="JW8" s="40">
        <f t="shared" si="62"/>
        <v>0.440294090818102</v>
      </c>
      <c r="JX8" s="40">
        <f t="shared" si="62"/>
        <v>0.359729150434754</v>
      </c>
      <c r="JY8" s="40">
        <f t="shared" si="62"/>
        <v>0.428997983287752</v>
      </c>
      <c r="JZ8" s="40">
        <f t="shared" si="62"/>
        <v>0.458217020293394</v>
      </c>
      <c r="KA8" s="40">
        <f t="shared" si="62"/>
        <v>0.274834764998002</v>
      </c>
      <c r="KB8" s="40">
        <f t="shared" si="62"/>
        <v>0.157295243878195</v>
      </c>
      <c r="KC8" s="40">
        <f t="shared" si="62"/>
        <v>0.465564104015001</v>
      </c>
      <c r="KD8" s="40" t="str">
        <f t="shared" si="62"/>
        <v/>
      </c>
      <c r="KE8" s="40">
        <f t="shared" si="62"/>
        <v>0.403434878847713</v>
      </c>
      <c r="KF8" s="40">
        <f t="shared" si="62"/>
        <v>0.304822507492704</v>
      </c>
      <c r="KG8" s="40" t="str">
        <f t="shared" si="62"/>
        <v/>
      </c>
      <c r="KH8" s="40">
        <f t="shared" si="62"/>
        <v>0.420879672025761</v>
      </c>
      <c r="KI8" s="40">
        <f t="shared" si="62"/>
        <v>0.320104310993995</v>
      </c>
      <c r="KJ8" s="40">
        <f t="shared" si="62"/>
        <v>0.343965103944834</v>
      </c>
      <c r="KK8" s="40">
        <f t="shared" si="62"/>
        <v>0.324010173966652</v>
      </c>
      <c r="KL8" s="40">
        <f t="shared" si="62"/>
        <v>0.422296983580804</v>
      </c>
      <c r="KM8" s="40">
        <f t="shared" si="62"/>
        <v>0.299163118839413</v>
      </c>
      <c r="KN8" s="40">
        <f t="shared" si="62"/>
        <v>0.484114319366726</v>
      </c>
      <c r="KO8" s="40" t="str">
        <f t="shared" si="62"/>
        <v/>
      </c>
      <c r="KP8" s="41">
        <f t="shared" si="62"/>
        <v>0.331273716755304</v>
      </c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7">
        <f>SUM(KQ8:LN8)</f>
        <v>0</v>
      </c>
      <c r="LP8" s="40" t="str">
        <f t="shared" ref="LP8:MN8" si="63">IFERROR(KQ8/KQ$6,"")</f>
        <v/>
      </c>
      <c r="LQ8" s="40" t="str">
        <f t="shared" si="63"/>
        <v/>
      </c>
      <c r="LR8" s="40" t="str">
        <f t="shared" si="63"/>
        <v/>
      </c>
      <c r="LS8" s="40" t="str">
        <f t="shared" si="63"/>
        <v/>
      </c>
      <c r="LT8" s="40" t="str">
        <f t="shared" si="63"/>
        <v/>
      </c>
      <c r="LU8" s="40" t="str">
        <f t="shared" si="63"/>
        <v/>
      </c>
      <c r="LV8" s="40" t="str">
        <f t="shared" si="63"/>
        <v/>
      </c>
      <c r="LW8" s="40" t="str">
        <f t="shared" si="63"/>
        <v/>
      </c>
      <c r="LX8" s="40" t="str">
        <f t="shared" si="63"/>
        <v/>
      </c>
      <c r="LY8" s="40" t="str">
        <f t="shared" si="63"/>
        <v/>
      </c>
      <c r="LZ8" s="40" t="str">
        <f t="shared" si="63"/>
        <v/>
      </c>
      <c r="MA8" s="40" t="str">
        <f t="shared" si="63"/>
        <v/>
      </c>
      <c r="MB8" s="40" t="str">
        <f t="shared" si="63"/>
        <v/>
      </c>
      <c r="MC8" s="40" t="str">
        <f t="shared" si="63"/>
        <v/>
      </c>
      <c r="MD8" s="40" t="str">
        <f t="shared" si="63"/>
        <v/>
      </c>
      <c r="ME8" s="40" t="str">
        <f t="shared" si="63"/>
        <v/>
      </c>
      <c r="MF8" s="40" t="str">
        <f t="shared" si="63"/>
        <v/>
      </c>
      <c r="MG8" s="40" t="str">
        <f t="shared" si="63"/>
        <v/>
      </c>
      <c r="MH8" s="40" t="str">
        <f t="shared" si="63"/>
        <v/>
      </c>
      <c r="MI8" s="40" t="str">
        <f t="shared" si="63"/>
        <v/>
      </c>
      <c r="MJ8" s="40" t="str">
        <f t="shared" si="63"/>
        <v/>
      </c>
      <c r="MK8" s="40" t="str">
        <f t="shared" si="63"/>
        <v/>
      </c>
      <c r="ML8" s="40" t="str">
        <f t="shared" si="63"/>
        <v/>
      </c>
      <c r="MM8" s="40" t="str">
        <f t="shared" si="63"/>
        <v/>
      </c>
      <c r="MN8" s="41" t="str">
        <f t="shared" si="63"/>
        <v/>
      </c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7">
        <f>SUM(MO8:NL8)</f>
        <v>0</v>
      </c>
      <c r="NN8" s="40" t="str">
        <f t="shared" ref="NN8:OL8" si="64">IFERROR(MO8/MO$6,"")</f>
        <v/>
      </c>
      <c r="NO8" s="40" t="str">
        <f t="shared" si="64"/>
        <v/>
      </c>
      <c r="NP8" s="40" t="str">
        <f t="shared" si="64"/>
        <v/>
      </c>
      <c r="NQ8" s="40" t="str">
        <f t="shared" si="64"/>
        <v/>
      </c>
      <c r="NR8" s="40" t="str">
        <f t="shared" si="64"/>
        <v/>
      </c>
      <c r="NS8" s="40" t="str">
        <f t="shared" si="64"/>
        <v/>
      </c>
      <c r="NT8" s="40" t="str">
        <f t="shared" si="64"/>
        <v/>
      </c>
      <c r="NU8" s="40" t="str">
        <f t="shared" si="64"/>
        <v/>
      </c>
      <c r="NV8" s="40" t="str">
        <f t="shared" si="64"/>
        <v/>
      </c>
      <c r="NW8" s="40" t="str">
        <f t="shared" si="64"/>
        <v/>
      </c>
      <c r="NX8" s="40" t="str">
        <f t="shared" si="64"/>
        <v/>
      </c>
      <c r="NY8" s="40" t="str">
        <f t="shared" si="64"/>
        <v/>
      </c>
      <c r="NZ8" s="40" t="str">
        <f t="shared" si="64"/>
        <v/>
      </c>
      <c r="OA8" s="40" t="str">
        <f t="shared" si="64"/>
        <v/>
      </c>
      <c r="OB8" s="40" t="str">
        <f t="shared" si="64"/>
        <v/>
      </c>
      <c r="OC8" s="40" t="str">
        <f t="shared" si="64"/>
        <v/>
      </c>
      <c r="OD8" s="40" t="str">
        <f t="shared" si="64"/>
        <v/>
      </c>
      <c r="OE8" s="40" t="str">
        <f t="shared" si="64"/>
        <v/>
      </c>
      <c r="OF8" s="40" t="str">
        <f t="shared" si="64"/>
        <v/>
      </c>
      <c r="OG8" s="40" t="str">
        <f t="shared" si="64"/>
        <v/>
      </c>
      <c r="OH8" s="40" t="str">
        <f t="shared" si="64"/>
        <v/>
      </c>
      <c r="OI8" s="40" t="str">
        <f t="shared" si="64"/>
        <v/>
      </c>
      <c r="OJ8" s="40" t="str">
        <f t="shared" si="64"/>
        <v/>
      </c>
      <c r="OK8" s="40" t="str">
        <f t="shared" si="64"/>
        <v/>
      </c>
      <c r="OL8" s="41" t="str">
        <f t="shared" si="64"/>
        <v/>
      </c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7">
        <f>SUM(OM8:PJ8)</f>
        <v>0</v>
      </c>
      <c r="PL8" s="40" t="str">
        <f t="shared" ref="PL8:QJ8" si="65">IFERROR(OM8/OM$6,"")</f>
        <v/>
      </c>
      <c r="PM8" s="40" t="str">
        <f t="shared" si="65"/>
        <v/>
      </c>
      <c r="PN8" s="40" t="str">
        <f t="shared" si="65"/>
        <v/>
      </c>
      <c r="PO8" s="40" t="str">
        <f t="shared" si="65"/>
        <v/>
      </c>
      <c r="PP8" s="40" t="str">
        <f t="shared" si="65"/>
        <v/>
      </c>
      <c r="PQ8" s="40" t="str">
        <f t="shared" si="65"/>
        <v/>
      </c>
      <c r="PR8" s="40" t="str">
        <f t="shared" si="65"/>
        <v/>
      </c>
      <c r="PS8" s="40" t="str">
        <f t="shared" si="65"/>
        <v/>
      </c>
      <c r="PT8" s="40" t="str">
        <f t="shared" si="65"/>
        <v/>
      </c>
      <c r="PU8" s="40" t="str">
        <f t="shared" si="65"/>
        <v/>
      </c>
      <c r="PV8" s="40" t="str">
        <f t="shared" si="65"/>
        <v/>
      </c>
      <c r="PW8" s="40" t="str">
        <f t="shared" si="65"/>
        <v/>
      </c>
      <c r="PX8" s="40" t="str">
        <f t="shared" si="65"/>
        <v/>
      </c>
      <c r="PY8" s="40" t="str">
        <f t="shared" si="65"/>
        <v/>
      </c>
      <c r="PZ8" s="40" t="str">
        <f t="shared" si="65"/>
        <v/>
      </c>
      <c r="QA8" s="40" t="str">
        <f t="shared" si="65"/>
        <v/>
      </c>
      <c r="QB8" s="40" t="str">
        <f t="shared" si="65"/>
        <v/>
      </c>
      <c r="QC8" s="40" t="str">
        <f t="shared" si="65"/>
        <v/>
      </c>
      <c r="QD8" s="40" t="str">
        <f t="shared" si="65"/>
        <v/>
      </c>
      <c r="QE8" s="40" t="str">
        <f t="shared" si="65"/>
        <v/>
      </c>
      <c r="QF8" s="40" t="str">
        <f t="shared" si="65"/>
        <v/>
      </c>
      <c r="QG8" s="40" t="str">
        <f t="shared" si="65"/>
        <v/>
      </c>
      <c r="QH8" s="40" t="str">
        <f t="shared" si="65"/>
        <v/>
      </c>
      <c r="QI8" s="40" t="str">
        <f t="shared" si="65"/>
        <v/>
      </c>
      <c r="QJ8" s="41" t="str">
        <f t="shared" si="65"/>
        <v/>
      </c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7">
        <f>SUM(QK8:RH8)</f>
        <v>0</v>
      </c>
      <c r="RJ8" s="40" t="str">
        <f t="shared" ref="RJ8:SH8" si="66">IFERROR(QK8/QK$6,"")</f>
        <v/>
      </c>
      <c r="RK8" s="40" t="str">
        <f t="shared" si="66"/>
        <v/>
      </c>
      <c r="RL8" s="40" t="str">
        <f t="shared" si="66"/>
        <v/>
      </c>
      <c r="RM8" s="40" t="str">
        <f t="shared" si="66"/>
        <v/>
      </c>
      <c r="RN8" s="40" t="str">
        <f t="shared" si="66"/>
        <v/>
      </c>
      <c r="RO8" s="40" t="str">
        <f t="shared" si="66"/>
        <v/>
      </c>
      <c r="RP8" s="40" t="str">
        <f t="shared" si="66"/>
        <v/>
      </c>
      <c r="RQ8" s="40" t="str">
        <f t="shared" si="66"/>
        <v/>
      </c>
      <c r="RR8" s="40" t="str">
        <f t="shared" si="66"/>
        <v/>
      </c>
      <c r="RS8" s="40" t="str">
        <f t="shared" si="66"/>
        <v/>
      </c>
      <c r="RT8" s="40" t="str">
        <f t="shared" si="66"/>
        <v/>
      </c>
      <c r="RU8" s="40" t="str">
        <f t="shared" si="66"/>
        <v/>
      </c>
      <c r="RV8" s="40" t="str">
        <f t="shared" si="66"/>
        <v/>
      </c>
      <c r="RW8" s="40" t="str">
        <f t="shared" si="66"/>
        <v/>
      </c>
      <c r="RX8" s="40" t="str">
        <f t="shared" si="66"/>
        <v/>
      </c>
      <c r="RY8" s="40" t="str">
        <f t="shared" si="66"/>
        <v/>
      </c>
      <c r="RZ8" s="40" t="str">
        <f t="shared" si="66"/>
        <v/>
      </c>
      <c r="SA8" s="40" t="str">
        <f t="shared" si="66"/>
        <v/>
      </c>
      <c r="SB8" s="40" t="str">
        <f t="shared" si="66"/>
        <v/>
      </c>
      <c r="SC8" s="40" t="str">
        <f t="shared" si="66"/>
        <v/>
      </c>
      <c r="SD8" s="40" t="str">
        <f t="shared" si="66"/>
        <v/>
      </c>
      <c r="SE8" s="40" t="str">
        <f t="shared" si="66"/>
        <v/>
      </c>
      <c r="SF8" s="40" t="str">
        <f t="shared" si="66"/>
        <v/>
      </c>
      <c r="SG8" s="40" t="str">
        <f t="shared" si="66"/>
        <v/>
      </c>
      <c r="SH8" s="41" t="str">
        <f t="shared" si="66"/>
        <v/>
      </c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7">
        <f>SUM(SI8:TF8)</f>
        <v>0</v>
      </c>
      <c r="TH8" s="40" t="str">
        <f t="shared" ref="TH8:UA8" si="67">IFERROR(SI8/SI$6,"")</f>
        <v/>
      </c>
      <c r="TI8" s="40" t="str">
        <f t="shared" si="67"/>
        <v/>
      </c>
      <c r="TJ8" s="40" t="str">
        <f t="shared" si="67"/>
        <v/>
      </c>
      <c r="TK8" s="40" t="str">
        <f t="shared" si="67"/>
        <v/>
      </c>
      <c r="TL8" s="40" t="str">
        <f t="shared" si="67"/>
        <v/>
      </c>
      <c r="TM8" s="40" t="str">
        <f t="shared" si="67"/>
        <v/>
      </c>
      <c r="TN8" s="40" t="str">
        <f t="shared" si="67"/>
        <v/>
      </c>
      <c r="TO8" s="40" t="str">
        <f t="shared" si="67"/>
        <v/>
      </c>
      <c r="TP8" s="40" t="str">
        <f t="shared" si="67"/>
        <v/>
      </c>
      <c r="TQ8" s="40" t="str">
        <f t="shared" si="67"/>
        <v/>
      </c>
      <c r="TR8" s="40" t="str">
        <f t="shared" si="67"/>
        <v/>
      </c>
      <c r="TS8" s="40" t="str">
        <f t="shared" si="67"/>
        <v/>
      </c>
      <c r="TT8" s="40" t="str">
        <f t="shared" si="67"/>
        <v/>
      </c>
      <c r="TU8" s="40" t="str">
        <f t="shared" si="67"/>
        <v/>
      </c>
      <c r="TV8" s="40" t="str">
        <f t="shared" si="67"/>
        <v/>
      </c>
      <c r="TW8" s="40" t="str">
        <f t="shared" si="67"/>
        <v/>
      </c>
      <c r="TX8" s="40" t="str">
        <f t="shared" si="67"/>
        <v/>
      </c>
      <c r="TY8" s="40" t="str">
        <f t="shared" si="67"/>
        <v/>
      </c>
      <c r="TZ8" s="40" t="str">
        <f t="shared" si="67"/>
        <v/>
      </c>
      <c r="UA8" s="40" t="str">
        <f t="shared" si="67"/>
        <v/>
      </c>
      <c r="UB8" s="40" t="str">
        <f t="shared" ref="UB8:UG8" si="68">IFERROR(TB8/TB$6,"")</f>
        <v/>
      </c>
      <c r="UC8" s="40" t="str">
        <f t="shared" si="68"/>
        <v/>
      </c>
      <c r="UD8" s="40" t="str">
        <f t="shared" si="68"/>
        <v/>
      </c>
      <c r="UE8" s="40" t="str">
        <f t="shared" si="68"/>
        <v/>
      </c>
      <c r="UF8" s="40" t="str">
        <f t="shared" si="68"/>
        <v/>
      </c>
      <c r="UG8" s="41" t="str">
        <f t="shared" si="68"/>
        <v/>
      </c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7">
        <f>SUM(UH8:VE8)</f>
        <v>0</v>
      </c>
      <c r="VG8" s="40" t="str">
        <f t="shared" ref="VG8:WE8" si="69">IFERROR(UH8/UH$6,"")</f>
        <v/>
      </c>
      <c r="VH8" s="40" t="str">
        <f t="shared" si="69"/>
        <v/>
      </c>
      <c r="VI8" s="40" t="str">
        <f t="shared" si="69"/>
        <v/>
      </c>
      <c r="VJ8" s="40" t="str">
        <f t="shared" si="69"/>
        <v/>
      </c>
      <c r="VK8" s="40" t="str">
        <f t="shared" si="69"/>
        <v/>
      </c>
      <c r="VL8" s="40" t="str">
        <f t="shared" si="69"/>
        <v/>
      </c>
      <c r="VM8" s="40" t="str">
        <f t="shared" si="69"/>
        <v/>
      </c>
      <c r="VN8" s="40" t="str">
        <f t="shared" si="69"/>
        <v/>
      </c>
      <c r="VO8" s="40" t="str">
        <f t="shared" si="69"/>
        <v/>
      </c>
      <c r="VP8" s="40" t="str">
        <f t="shared" si="69"/>
        <v/>
      </c>
      <c r="VQ8" s="40" t="str">
        <f t="shared" si="69"/>
        <v/>
      </c>
      <c r="VR8" s="40" t="str">
        <f t="shared" si="69"/>
        <v/>
      </c>
      <c r="VS8" s="40" t="str">
        <f t="shared" si="69"/>
        <v/>
      </c>
      <c r="VT8" s="40" t="str">
        <f t="shared" si="69"/>
        <v/>
      </c>
      <c r="VU8" s="40" t="str">
        <f t="shared" si="69"/>
        <v/>
      </c>
      <c r="VV8" s="40" t="str">
        <f t="shared" si="69"/>
        <v/>
      </c>
      <c r="VW8" s="40" t="str">
        <f t="shared" si="69"/>
        <v/>
      </c>
      <c r="VX8" s="40" t="str">
        <f t="shared" si="69"/>
        <v/>
      </c>
      <c r="VY8" s="40" t="str">
        <f t="shared" si="69"/>
        <v/>
      </c>
      <c r="VZ8" s="40" t="str">
        <f t="shared" si="69"/>
        <v/>
      </c>
      <c r="WA8" s="40" t="str">
        <f t="shared" si="69"/>
        <v/>
      </c>
      <c r="WB8" s="40" t="str">
        <f t="shared" si="69"/>
        <v/>
      </c>
      <c r="WC8" s="40" t="str">
        <f t="shared" si="69"/>
        <v/>
      </c>
      <c r="WD8" s="40" t="str">
        <f t="shared" si="69"/>
        <v/>
      </c>
      <c r="WE8" s="41" t="str">
        <f t="shared" si="69"/>
        <v/>
      </c>
      <c r="WF8" s="45">
        <f t="shared" ref="WF8:XC8" si="70">SUMIF($C$2:$WE$2,WF$2,$C8:$WE8)</f>
        <v>509068.339999999</v>
      </c>
      <c r="WG8" s="45">
        <f t="shared" si="70"/>
        <v>31317.18</v>
      </c>
      <c r="WH8" s="45">
        <f t="shared" si="70"/>
        <v>594861.72999999</v>
      </c>
      <c r="WI8" s="45">
        <f t="shared" si="70"/>
        <v>335335.500000002</v>
      </c>
      <c r="WJ8" s="45">
        <f t="shared" si="70"/>
        <v>180603.6</v>
      </c>
      <c r="WK8" s="45">
        <f t="shared" si="70"/>
        <v>659350.319999991</v>
      </c>
      <c r="WL8" s="45">
        <f t="shared" si="70"/>
        <v>1424383.61</v>
      </c>
      <c r="WM8" s="45">
        <f t="shared" si="70"/>
        <v>153524.16</v>
      </c>
      <c r="WN8" s="45">
        <f t="shared" si="70"/>
        <v>622566.159999997</v>
      </c>
      <c r="WO8" s="45">
        <f t="shared" si="70"/>
        <v>747203.669999986</v>
      </c>
      <c r="WP8" s="45">
        <f t="shared" si="70"/>
        <v>50469.61</v>
      </c>
      <c r="WQ8" s="45">
        <f t="shared" si="70"/>
        <v>141849.7</v>
      </c>
      <c r="WR8" s="45">
        <f t="shared" si="70"/>
        <v>4281.26</v>
      </c>
      <c r="WS8" s="45">
        <f t="shared" si="70"/>
        <v>397339.910000001</v>
      </c>
      <c r="WT8" s="45">
        <f t="shared" si="70"/>
        <v>1146976.62999998</v>
      </c>
      <c r="WU8" s="45">
        <f t="shared" si="70"/>
        <v>40438.97</v>
      </c>
      <c r="WV8" s="45">
        <f t="shared" si="70"/>
        <v>211944.45</v>
      </c>
      <c r="WW8" s="45">
        <f t="shared" si="70"/>
        <v>1061875.03999999</v>
      </c>
      <c r="WX8" s="45">
        <f t="shared" si="70"/>
        <v>754028.329999992</v>
      </c>
      <c r="WY8" s="45">
        <f t="shared" si="70"/>
        <v>349924.460000001</v>
      </c>
      <c r="WZ8" s="45">
        <f t="shared" si="70"/>
        <v>5426.6</v>
      </c>
      <c r="XA8" s="45">
        <f t="shared" si="70"/>
        <v>111201.810000001</v>
      </c>
      <c r="XB8" s="45">
        <f t="shared" si="70"/>
        <v>27094.46</v>
      </c>
      <c r="XC8" s="45">
        <f t="shared" si="70"/>
        <v>0</v>
      </c>
      <c r="XD8" s="47">
        <f>SUM(WF8:XC8)</f>
        <v>9561065.49999994</v>
      </c>
      <c r="XE8" s="40">
        <f t="shared" ref="XE8:YC8" si="71">IFERROR(WF8/WF$6,"")</f>
        <v>0.229897551758529</v>
      </c>
      <c r="XF8" s="40">
        <f t="shared" si="71"/>
        <v>0.168575894189398</v>
      </c>
      <c r="XG8" s="40">
        <f t="shared" si="71"/>
        <v>0.309054314316785</v>
      </c>
      <c r="XH8" s="40">
        <f t="shared" si="71"/>
        <v>0.209863101071399</v>
      </c>
      <c r="XI8" s="40">
        <f t="shared" si="71"/>
        <v>0.297717668654031</v>
      </c>
      <c r="XJ8" s="40">
        <f t="shared" si="71"/>
        <v>0.381605731781861</v>
      </c>
      <c r="XK8" s="40">
        <f t="shared" si="71"/>
        <v>0.356363843564875</v>
      </c>
      <c r="XL8" s="40">
        <f t="shared" si="71"/>
        <v>0.319030134771621</v>
      </c>
      <c r="XM8" s="40">
        <f t="shared" si="71"/>
        <v>0.546847836738236</v>
      </c>
      <c r="XN8" s="40">
        <f t="shared" si="71"/>
        <v>0.279852051276791</v>
      </c>
      <c r="XO8" s="40">
        <f t="shared" si="71"/>
        <v>0.185799992401543</v>
      </c>
      <c r="XP8" s="40">
        <f t="shared" si="71"/>
        <v>0.347110488108119</v>
      </c>
      <c r="XQ8" s="40">
        <f t="shared" si="71"/>
        <v>0.572538541365771</v>
      </c>
      <c r="XR8" s="40">
        <f t="shared" si="71"/>
        <v>0.35383089575784</v>
      </c>
      <c r="XS8" s="40">
        <f t="shared" si="71"/>
        <v>0.312309419300222</v>
      </c>
      <c r="XT8" s="40">
        <f t="shared" si="71"/>
        <v>0.360342672867974</v>
      </c>
      <c r="XU8" s="40">
        <f t="shared" si="71"/>
        <v>0.405871096866497</v>
      </c>
      <c r="XV8" s="40">
        <f t="shared" si="71"/>
        <v>0.330263873321491</v>
      </c>
      <c r="XW8" s="40">
        <f t="shared" si="71"/>
        <v>0.319734399574414</v>
      </c>
      <c r="XX8" s="40">
        <f t="shared" si="71"/>
        <v>0.313177362040255</v>
      </c>
      <c r="XY8" s="40">
        <f t="shared" si="71"/>
        <v>0.427304460530678</v>
      </c>
      <c r="XZ8" s="40">
        <f t="shared" si="71"/>
        <v>0.341703309806693</v>
      </c>
      <c r="YA8" s="40">
        <f t="shared" si="71"/>
        <v>0.484114319366726</v>
      </c>
      <c r="YB8" s="40" t="str">
        <f t="shared" si="71"/>
        <v/>
      </c>
      <c r="YC8" s="41">
        <f t="shared" si="71"/>
        <v>0.321417337542876</v>
      </c>
    </row>
    <row r="9" s="18" customFormat="1" customHeight="1" spans="1:653">
      <c r="A9" s="43"/>
      <c r="B9" s="44" t="s">
        <v>56</v>
      </c>
      <c r="C9" s="45"/>
      <c r="D9" s="45"/>
      <c r="E9" s="45"/>
      <c r="F9" s="45"/>
      <c r="G9" s="45"/>
      <c r="H9" s="45"/>
      <c r="I9" s="45"/>
      <c r="J9" s="45"/>
      <c r="K9" s="45"/>
      <c r="L9" s="46"/>
      <c r="M9" s="45"/>
      <c r="N9" s="45"/>
      <c r="O9" s="45"/>
      <c r="P9" s="45"/>
      <c r="Q9" s="46"/>
      <c r="R9" s="45"/>
      <c r="S9" s="40" t="str">
        <f>IFERROR(#REF!/#REF!,"")</f>
        <v/>
      </c>
      <c r="T9" s="45"/>
      <c r="U9" s="45"/>
      <c r="V9" s="45"/>
      <c r="W9" s="45"/>
      <c r="X9" s="46"/>
      <c r="Y9" s="45"/>
      <c r="Z9" s="45"/>
      <c r="AA9" s="47">
        <f>SUM(C9:Z9)</f>
        <v>0</v>
      </c>
      <c r="AB9" s="40">
        <f t="shared" ref="AB9:AZ9" si="72">IFERROR(C9/C$6,"")</f>
        <v>0</v>
      </c>
      <c r="AC9" s="40">
        <f t="shared" si="72"/>
        <v>0</v>
      </c>
      <c r="AD9" s="40">
        <f t="shared" si="72"/>
        <v>0</v>
      </c>
      <c r="AE9" s="40">
        <f t="shared" si="72"/>
        <v>0</v>
      </c>
      <c r="AF9" s="40">
        <f t="shared" si="72"/>
        <v>0</v>
      </c>
      <c r="AG9" s="40">
        <f t="shared" si="72"/>
        <v>0</v>
      </c>
      <c r="AH9" s="40">
        <f t="shared" si="72"/>
        <v>0</v>
      </c>
      <c r="AI9" s="40">
        <f t="shared" si="72"/>
        <v>0</v>
      </c>
      <c r="AJ9" s="40">
        <f t="shared" si="72"/>
        <v>0</v>
      </c>
      <c r="AK9" s="40">
        <f t="shared" si="72"/>
        <v>0</v>
      </c>
      <c r="AL9" s="40">
        <f t="shared" si="72"/>
        <v>0</v>
      </c>
      <c r="AM9" s="40">
        <f t="shared" si="72"/>
        <v>0</v>
      </c>
      <c r="AN9" s="40">
        <f t="shared" si="72"/>
        <v>0</v>
      </c>
      <c r="AO9" s="40">
        <f t="shared" si="72"/>
        <v>0</v>
      </c>
      <c r="AP9" s="40">
        <f t="shared" si="72"/>
        <v>0</v>
      </c>
      <c r="AQ9" s="40">
        <f t="shared" si="72"/>
        <v>0</v>
      </c>
      <c r="AR9" s="40" t="str">
        <f t="shared" si="72"/>
        <v/>
      </c>
      <c r="AS9" s="40">
        <f t="shared" si="72"/>
        <v>0</v>
      </c>
      <c r="AT9" s="40">
        <f t="shared" si="72"/>
        <v>0</v>
      </c>
      <c r="AU9" s="40">
        <f t="shared" si="72"/>
        <v>0</v>
      </c>
      <c r="AV9" s="40" t="str">
        <f t="shared" si="72"/>
        <v/>
      </c>
      <c r="AW9" s="40" t="str">
        <f t="shared" si="72"/>
        <v/>
      </c>
      <c r="AX9" s="40" t="str">
        <f t="shared" si="72"/>
        <v/>
      </c>
      <c r="AY9" s="40" t="str">
        <f t="shared" si="72"/>
        <v/>
      </c>
      <c r="AZ9" s="41">
        <f t="shared" si="72"/>
        <v>0</v>
      </c>
      <c r="BA9" s="45"/>
      <c r="BB9" s="45"/>
      <c r="BC9" s="45"/>
      <c r="BD9" s="45"/>
      <c r="BE9" s="45"/>
      <c r="BF9" s="45"/>
      <c r="BG9" s="45"/>
      <c r="BH9" s="45"/>
      <c r="BI9" s="45"/>
      <c r="BJ9" s="46"/>
      <c r="BK9" s="45"/>
      <c r="BL9" s="45"/>
      <c r="BM9" s="45"/>
      <c r="BN9" s="45"/>
      <c r="BO9" s="46"/>
      <c r="BP9" s="45"/>
      <c r="BQ9" s="40" t="str">
        <f>IFERROR(#REF!/#REF!,"")</f>
        <v/>
      </c>
      <c r="BR9" s="46"/>
      <c r="BS9" s="46"/>
      <c r="BT9" s="46"/>
      <c r="BU9" s="45"/>
      <c r="BV9" s="45"/>
      <c r="BW9" s="45"/>
      <c r="BX9" s="45"/>
      <c r="BY9" s="47">
        <f>SUM(BA9:BX9)</f>
        <v>0</v>
      </c>
      <c r="BZ9" s="40">
        <f t="shared" ref="BZ9:CX9" si="73">IFERROR(BA9/BA$6,"")</f>
        <v>0</v>
      </c>
      <c r="CA9" s="40">
        <f t="shared" si="73"/>
        <v>0</v>
      </c>
      <c r="CB9" s="40">
        <f t="shared" si="73"/>
        <v>0</v>
      </c>
      <c r="CC9" s="40">
        <f t="shared" si="73"/>
        <v>0</v>
      </c>
      <c r="CD9" s="40">
        <f t="shared" si="73"/>
        <v>0</v>
      </c>
      <c r="CE9" s="40">
        <f t="shared" si="73"/>
        <v>0</v>
      </c>
      <c r="CF9" s="40">
        <f t="shared" si="73"/>
        <v>0</v>
      </c>
      <c r="CG9" s="40">
        <f t="shared" si="73"/>
        <v>0</v>
      </c>
      <c r="CH9" s="40">
        <f t="shared" si="73"/>
        <v>0</v>
      </c>
      <c r="CI9" s="40">
        <f t="shared" si="73"/>
        <v>0</v>
      </c>
      <c r="CJ9" s="40">
        <f t="shared" si="73"/>
        <v>0</v>
      </c>
      <c r="CK9" s="40">
        <f t="shared" si="73"/>
        <v>0</v>
      </c>
      <c r="CL9" s="40">
        <f t="shared" si="73"/>
        <v>0</v>
      </c>
      <c r="CM9" s="40">
        <f t="shared" si="73"/>
        <v>0</v>
      </c>
      <c r="CN9" s="40">
        <f t="shared" si="73"/>
        <v>0</v>
      </c>
      <c r="CO9" s="40">
        <f t="shared" si="73"/>
        <v>0</v>
      </c>
      <c r="CP9" s="40" t="str">
        <f t="shared" si="73"/>
        <v/>
      </c>
      <c r="CQ9" s="40">
        <f t="shared" si="73"/>
        <v>0</v>
      </c>
      <c r="CR9" s="40">
        <f t="shared" si="73"/>
        <v>0</v>
      </c>
      <c r="CS9" s="40">
        <f t="shared" si="73"/>
        <v>0</v>
      </c>
      <c r="CT9" s="40" t="str">
        <f t="shared" si="73"/>
        <v/>
      </c>
      <c r="CU9" s="40" t="str">
        <f t="shared" si="73"/>
        <v/>
      </c>
      <c r="CV9" s="40" t="str">
        <f t="shared" si="73"/>
        <v/>
      </c>
      <c r="CW9" s="40" t="str">
        <f t="shared" si="73"/>
        <v/>
      </c>
      <c r="CX9" s="41">
        <f t="shared" si="73"/>
        <v>0</v>
      </c>
      <c r="CY9" s="48"/>
      <c r="CZ9" s="45"/>
      <c r="DA9" s="45"/>
      <c r="DB9" s="45"/>
      <c r="DC9" s="45"/>
      <c r="DD9" s="45"/>
      <c r="DE9" s="45"/>
      <c r="DF9" s="45"/>
      <c r="DG9" s="45"/>
      <c r="DH9" s="46"/>
      <c r="DI9" s="45"/>
      <c r="DJ9" s="45"/>
      <c r="DK9" s="45"/>
      <c r="DL9" s="45"/>
      <c r="DM9" s="46"/>
      <c r="DN9" s="45"/>
      <c r="DO9" s="45"/>
      <c r="DP9" s="46"/>
      <c r="DQ9" s="46"/>
      <c r="DR9" s="46"/>
      <c r="DS9" s="45"/>
      <c r="DT9" s="45"/>
      <c r="DU9" s="45"/>
      <c r="DV9" s="45"/>
      <c r="DW9" s="47">
        <f>SUM(CY9:DV9)</f>
        <v>0</v>
      </c>
      <c r="DX9" s="40">
        <f t="shared" ref="DX9:EV9" si="74">IFERROR(CY9/CY$6,"")</f>
        <v>0</v>
      </c>
      <c r="DY9" s="40">
        <f t="shared" si="74"/>
        <v>0</v>
      </c>
      <c r="DZ9" s="40">
        <f t="shared" si="74"/>
        <v>0</v>
      </c>
      <c r="EA9" s="40">
        <f t="shared" si="74"/>
        <v>0</v>
      </c>
      <c r="EB9" s="40">
        <f t="shared" si="74"/>
        <v>0</v>
      </c>
      <c r="EC9" s="40">
        <f t="shared" si="74"/>
        <v>0</v>
      </c>
      <c r="ED9" s="40">
        <f t="shared" si="74"/>
        <v>0</v>
      </c>
      <c r="EE9" s="40">
        <f t="shared" si="74"/>
        <v>0</v>
      </c>
      <c r="EF9" s="40">
        <f t="shared" si="74"/>
        <v>0</v>
      </c>
      <c r="EG9" s="40">
        <f t="shared" si="74"/>
        <v>0</v>
      </c>
      <c r="EH9" s="40">
        <f t="shared" si="74"/>
        <v>0</v>
      </c>
      <c r="EI9" s="40">
        <f t="shared" si="74"/>
        <v>0</v>
      </c>
      <c r="EJ9" s="40">
        <f t="shared" si="74"/>
        <v>0</v>
      </c>
      <c r="EK9" s="40">
        <f t="shared" si="74"/>
        <v>0</v>
      </c>
      <c r="EL9" s="40">
        <f t="shared" si="74"/>
        <v>0</v>
      </c>
      <c r="EM9" s="40">
        <f t="shared" si="74"/>
        <v>0</v>
      </c>
      <c r="EN9" s="40">
        <f t="shared" si="74"/>
        <v>0</v>
      </c>
      <c r="EO9" s="40">
        <f t="shared" si="74"/>
        <v>0</v>
      </c>
      <c r="EP9" s="40">
        <f t="shared" si="74"/>
        <v>0</v>
      </c>
      <c r="EQ9" s="40">
        <f t="shared" si="74"/>
        <v>0</v>
      </c>
      <c r="ER9" s="40" t="str">
        <f t="shared" si="74"/>
        <v/>
      </c>
      <c r="ES9" s="40" t="str">
        <f t="shared" si="74"/>
        <v/>
      </c>
      <c r="ET9" s="40" t="str">
        <f t="shared" si="74"/>
        <v/>
      </c>
      <c r="EU9" s="40" t="str">
        <f t="shared" si="74"/>
        <v/>
      </c>
      <c r="EV9" s="41">
        <f t="shared" si="74"/>
        <v>0</v>
      </c>
      <c r="EW9" s="45"/>
      <c r="EX9" s="45"/>
      <c r="EY9" s="45"/>
      <c r="EZ9" s="45"/>
      <c r="FA9" s="45"/>
      <c r="FB9" s="45"/>
      <c r="FC9" s="45"/>
      <c r="FD9" s="45"/>
      <c r="FE9" s="45"/>
      <c r="FF9" s="46"/>
      <c r="FG9" s="45"/>
      <c r="FH9" s="45"/>
      <c r="FI9" s="45"/>
      <c r="FJ9" s="45"/>
      <c r="FK9" s="46"/>
      <c r="FL9" s="45"/>
      <c r="FM9" s="45"/>
      <c r="FN9" s="46"/>
      <c r="FO9" s="46"/>
      <c r="FP9" s="46"/>
      <c r="FQ9" s="45"/>
      <c r="FR9" s="45"/>
      <c r="FS9" s="45"/>
      <c r="FT9" s="45"/>
      <c r="FU9" s="47">
        <f>SUM(EW9:FT9)</f>
        <v>0</v>
      </c>
      <c r="FV9" s="40">
        <f t="shared" ref="FV9:GT9" si="75">IFERROR(EW9/EW$6,"")</f>
        <v>0</v>
      </c>
      <c r="FW9" s="40">
        <f t="shared" si="75"/>
        <v>0</v>
      </c>
      <c r="FX9" s="40">
        <f t="shared" si="75"/>
        <v>0</v>
      </c>
      <c r="FY9" s="40">
        <f t="shared" si="75"/>
        <v>0</v>
      </c>
      <c r="FZ9" s="40">
        <f t="shared" si="75"/>
        <v>0</v>
      </c>
      <c r="GA9" s="40">
        <f t="shared" si="75"/>
        <v>0</v>
      </c>
      <c r="GB9" s="40">
        <f t="shared" si="75"/>
        <v>0</v>
      </c>
      <c r="GC9" s="40">
        <f t="shared" si="75"/>
        <v>0</v>
      </c>
      <c r="GD9" s="40">
        <f t="shared" si="75"/>
        <v>0</v>
      </c>
      <c r="GE9" s="40">
        <f t="shared" si="75"/>
        <v>0</v>
      </c>
      <c r="GF9" s="40">
        <f t="shared" si="75"/>
        <v>0</v>
      </c>
      <c r="GG9" s="40">
        <f t="shared" si="75"/>
        <v>0</v>
      </c>
      <c r="GH9" s="40">
        <f t="shared" si="75"/>
        <v>0</v>
      </c>
      <c r="GI9" s="40">
        <f t="shared" si="75"/>
        <v>0</v>
      </c>
      <c r="GJ9" s="40">
        <f t="shared" si="75"/>
        <v>0</v>
      </c>
      <c r="GK9" s="40">
        <f t="shared" si="75"/>
        <v>0</v>
      </c>
      <c r="GL9" s="40">
        <f t="shared" si="75"/>
        <v>0</v>
      </c>
      <c r="GM9" s="40">
        <f t="shared" si="75"/>
        <v>0</v>
      </c>
      <c r="GN9" s="40">
        <f t="shared" si="75"/>
        <v>0</v>
      </c>
      <c r="GO9" s="40">
        <f t="shared" si="75"/>
        <v>0</v>
      </c>
      <c r="GP9" s="40" t="str">
        <f t="shared" si="75"/>
        <v/>
      </c>
      <c r="GQ9" s="40" t="str">
        <f t="shared" si="75"/>
        <v/>
      </c>
      <c r="GR9" s="40" t="str">
        <f t="shared" si="75"/>
        <v/>
      </c>
      <c r="GS9" s="40" t="str">
        <f t="shared" si="75"/>
        <v/>
      </c>
      <c r="GT9" s="41">
        <f t="shared" si="75"/>
        <v>0</v>
      </c>
      <c r="GU9" s="45"/>
      <c r="GV9" s="45"/>
      <c r="GW9" s="45"/>
      <c r="GX9" s="45"/>
      <c r="GY9" s="45"/>
      <c r="GZ9" s="45"/>
      <c r="HA9" s="45"/>
      <c r="HB9" s="45"/>
      <c r="HC9" s="45"/>
      <c r="HD9" s="46"/>
      <c r="HE9" s="45"/>
      <c r="HF9" s="45"/>
      <c r="HG9" s="45"/>
      <c r="HH9" s="45"/>
      <c r="HI9" s="46"/>
      <c r="HJ9" s="45"/>
      <c r="HK9" s="45"/>
      <c r="HL9" s="46"/>
      <c r="HM9" s="46"/>
      <c r="HN9" s="46"/>
      <c r="HO9" s="45"/>
      <c r="HP9" s="46"/>
      <c r="HQ9" s="45"/>
      <c r="HR9" s="45"/>
      <c r="HS9" s="47">
        <f>SUM(GU9:HR9)</f>
        <v>0</v>
      </c>
      <c r="HT9" s="40">
        <f t="shared" ref="HT9:IR9" si="76">IFERROR(GU9/GU$6,"")</f>
        <v>0</v>
      </c>
      <c r="HU9" s="40">
        <f t="shared" si="76"/>
        <v>0</v>
      </c>
      <c r="HV9" s="40">
        <f t="shared" si="76"/>
        <v>0</v>
      </c>
      <c r="HW9" s="40">
        <f t="shared" si="76"/>
        <v>0</v>
      </c>
      <c r="HX9" s="40">
        <f t="shared" si="76"/>
        <v>0</v>
      </c>
      <c r="HY9" s="40">
        <f t="shared" si="76"/>
        <v>0</v>
      </c>
      <c r="HZ9" s="40">
        <f t="shared" si="76"/>
        <v>0</v>
      </c>
      <c r="IA9" s="40">
        <f t="shared" si="76"/>
        <v>0</v>
      </c>
      <c r="IB9" s="40">
        <f t="shared" si="76"/>
        <v>0</v>
      </c>
      <c r="IC9" s="40">
        <f t="shared" si="76"/>
        <v>0</v>
      </c>
      <c r="ID9" s="40">
        <f t="shared" si="76"/>
        <v>0</v>
      </c>
      <c r="IE9" s="40">
        <f t="shared" si="76"/>
        <v>0</v>
      </c>
      <c r="IF9" s="40" t="str">
        <f t="shared" si="76"/>
        <v/>
      </c>
      <c r="IG9" s="40">
        <f t="shared" si="76"/>
        <v>0</v>
      </c>
      <c r="IH9" s="40">
        <f t="shared" si="76"/>
        <v>0</v>
      </c>
      <c r="II9" s="40">
        <f t="shared" si="76"/>
        <v>0</v>
      </c>
      <c r="IJ9" s="40">
        <f t="shared" si="76"/>
        <v>0</v>
      </c>
      <c r="IK9" s="40">
        <f t="shared" si="76"/>
        <v>0</v>
      </c>
      <c r="IL9" s="40">
        <f t="shared" si="76"/>
        <v>0</v>
      </c>
      <c r="IM9" s="40">
        <f t="shared" si="76"/>
        <v>0</v>
      </c>
      <c r="IN9" s="40">
        <f t="shared" si="76"/>
        <v>0</v>
      </c>
      <c r="IO9" s="40">
        <f t="shared" si="76"/>
        <v>0</v>
      </c>
      <c r="IP9" s="40" t="str">
        <f t="shared" si="76"/>
        <v/>
      </c>
      <c r="IQ9" s="40" t="str">
        <f t="shared" si="76"/>
        <v/>
      </c>
      <c r="IR9" s="41">
        <f t="shared" si="76"/>
        <v>0</v>
      </c>
      <c r="IS9" s="45"/>
      <c r="IT9" s="45"/>
      <c r="IU9" s="45"/>
      <c r="IV9" s="45"/>
      <c r="IW9" s="45"/>
      <c r="IX9" s="45"/>
      <c r="IY9" s="45"/>
      <c r="IZ9" s="45"/>
      <c r="JA9" s="45"/>
      <c r="JB9" s="46"/>
      <c r="JC9" s="45"/>
      <c r="JD9" s="45"/>
      <c r="JE9" s="45"/>
      <c r="JF9" s="45"/>
      <c r="JG9" s="46"/>
      <c r="JH9" s="45"/>
      <c r="JI9" s="45"/>
      <c r="JJ9" s="46"/>
      <c r="JK9" s="46"/>
      <c r="JL9" s="46"/>
      <c r="JM9" s="45"/>
      <c r="JN9" s="46"/>
      <c r="JO9" s="45"/>
      <c r="JP9" s="45"/>
      <c r="JQ9" s="47">
        <f>SUM(IS9:JP9)</f>
        <v>0</v>
      </c>
      <c r="JR9" s="40">
        <f t="shared" ref="JR9:KP9" si="77">IFERROR(IS9/IS$6,"")</f>
        <v>0</v>
      </c>
      <c r="JS9" s="40">
        <f t="shared" si="77"/>
        <v>0</v>
      </c>
      <c r="JT9" s="40">
        <f t="shared" si="77"/>
        <v>0</v>
      </c>
      <c r="JU9" s="40">
        <f t="shared" si="77"/>
        <v>0</v>
      </c>
      <c r="JV9" s="40">
        <f t="shared" si="77"/>
        <v>0</v>
      </c>
      <c r="JW9" s="40">
        <f t="shared" si="77"/>
        <v>0</v>
      </c>
      <c r="JX9" s="40">
        <f t="shared" si="77"/>
        <v>0</v>
      </c>
      <c r="JY9" s="40">
        <f t="shared" si="77"/>
        <v>0</v>
      </c>
      <c r="JZ9" s="40">
        <f t="shared" si="77"/>
        <v>0</v>
      </c>
      <c r="KA9" s="40">
        <f t="shared" si="77"/>
        <v>0</v>
      </c>
      <c r="KB9" s="40">
        <f t="shared" si="77"/>
        <v>0</v>
      </c>
      <c r="KC9" s="40">
        <f t="shared" si="77"/>
        <v>0</v>
      </c>
      <c r="KD9" s="40" t="str">
        <f t="shared" si="77"/>
        <v/>
      </c>
      <c r="KE9" s="40">
        <f t="shared" si="77"/>
        <v>0</v>
      </c>
      <c r="KF9" s="40">
        <f t="shared" si="77"/>
        <v>0</v>
      </c>
      <c r="KG9" s="40" t="str">
        <f t="shared" si="77"/>
        <v/>
      </c>
      <c r="KH9" s="40">
        <f t="shared" si="77"/>
        <v>0</v>
      </c>
      <c r="KI9" s="40">
        <f t="shared" si="77"/>
        <v>0</v>
      </c>
      <c r="KJ9" s="40">
        <f t="shared" si="77"/>
        <v>0</v>
      </c>
      <c r="KK9" s="40">
        <f t="shared" si="77"/>
        <v>0</v>
      </c>
      <c r="KL9" s="40">
        <f t="shared" si="77"/>
        <v>0</v>
      </c>
      <c r="KM9" s="40">
        <f t="shared" si="77"/>
        <v>0</v>
      </c>
      <c r="KN9" s="40">
        <f t="shared" si="77"/>
        <v>0</v>
      </c>
      <c r="KO9" s="40" t="str">
        <f t="shared" si="77"/>
        <v/>
      </c>
      <c r="KP9" s="41">
        <f t="shared" si="77"/>
        <v>0</v>
      </c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7">
        <f>SUM(KQ9:LN9)</f>
        <v>0</v>
      </c>
      <c r="LP9" s="40" t="str">
        <f t="shared" ref="LP9:MN9" si="78">IFERROR(KQ9/KQ$6,"")</f>
        <v/>
      </c>
      <c r="LQ9" s="40" t="str">
        <f t="shared" si="78"/>
        <v/>
      </c>
      <c r="LR9" s="40" t="str">
        <f t="shared" si="78"/>
        <v/>
      </c>
      <c r="LS9" s="40" t="str">
        <f t="shared" si="78"/>
        <v/>
      </c>
      <c r="LT9" s="40" t="str">
        <f t="shared" si="78"/>
        <v/>
      </c>
      <c r="LU9" s="40" t="str">
        <f t="shared" si="78"/>
        <v/>
      </c>
      <c r="LV9" s="40" t="str">
        <f t="shared" si="78"/>
        <v/>
      </c>
      <c r="LW9" s="40" t="str">
        <f t="shared" si="78"/>
        <v/>
      </c>
      <c r="LX9" s="40" t="str">
        <f t="shared" si="78"/>
        <v/>
      </c>
      <c r="LY9" s="40" t="str">
        <f t="shared" si="78"/>
        <v/>
      </c>
      <c r="LZ9" s="40" t="str">
        <f t="shared" si="78"/>
        <v/>
      </c>
      <c r="MA9" s="40" t="str">
        <f t="shared" si="78"/>
        <v/>
      </c>
      <c r="MB9" s="40" t="str">
        <f t="shared" si="78"/>
        <v/>
      </c>
      <c r="MC9" s="40" t="str">
        <f t="shared" si="78"/>
        <v/>
      </c>
      <c r="MD9" s="40" t="str">
        <f t="shared" si="78"/>
        <v/>
      </c>
      <c r="ME9" s="40" t="str">
        <f t="shared" si="78"/>
        <v/>
      </c>
      <c r="MF9" s="40" t="str">
        <f t="shared" si="78"/>
        <v/>
      </c>
      <c r="MG9" s="40" t="str">
        <f t="shared" si="78"/>
        <v/>
      </c>
      <c r="MH9" s="40" t="str">
        <f t="shared" si="78"/>
        <v/>
      </c>
      <c r="MI9" s="40" t="str">
        <f t="shared" si="78"/>
        <v/>
      </c>
      <c r="MJ9" s="40" t="str">
        <f t="shared" si="78"/>
        <v/>
      </c>
      <c r="MK9" s="40" t="str">
        <f t="shared" si="78"/>
        <v/>
      </c>
      <c r="ML9" s="40" t="str">
        <f t="shared" si="78"/>
        <v/>
      </c>
      <c r="MM9" s="40" t="str">
        <f t="shared" si="78"/>
        <v/>
      </c>
      <c r="MN9" s="41" t="str">
        <f t="shared" si="78"/>
        <v/>
      </c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7">
        <f>SUM(MO9:NL9)</f>
        <v>0</v>
      </c>
      <c r="NN9" s="40" t="str">
        <f t="shared" ref="NN9:OL9" si="79">IFERROR(MO9/MO$6,"")</f>
        <v/>
      </c>
      <c r="NO9" s="40" t="str">
        <f t="shared" si="79"/>
        <v/>
      </c>
      <c r="NP9" s="40" t="str">
        <f t="shared" si="79"/>
        <v/>
      </c>
      <c r="NQ9" s="40" t="str">
        <f t="shared" si="79"/>
        <v/>
      </c>
      <c r="NR9" s="40" t="str">
        <f t="shared" si="79"/>
        <v/>
      </c>
      <c r="NS9" s="40" t="str">
        <f t="shared" si="79"/>
        <v/>
      </c>
      <c r="NT9" s="40" t="str">
        <f t="shared" si="79"/>
        <v/>
      </c>
      <c r="NU9" s="40" t="str">
        <f t="shared" si="79"/>
        <v/>
      </c>
      <c r="NV9" s="40" t="str">
        <f t="shared" si="79"/>
        <v/>
      </c>
      <c r="NW9" s="40" t="str">
        <f t="shared" si="79"/>
        <v/>
      </c>
      <c r="NX9" s="40" t="str">
        <f t="shared" si="79"/>
        <v/>
      </c>
      <c r="NY9" s="40" t="str">
        <f t="shared" si="79"/>
        <v/>
      </c>
      <c r="NZ9" s="40" t="str">
        <f t="shared" si="79"/>
        <v/>
      </c>
      <c r="OA9" s="40" t="str">
        <f t="shared" si="79"/>
        <v/>
      </c>
      <c r="OB9" s="40" t="str">
        <f t="shared" si="79"/>
        <v/>
      </c>
      <c r="OC9" s="40" t="str">
        <f t="shared" si="79"/>
        <v/>
      </c>
      <c r="OD9" s="40" t="str">
        <f t="shared" si="79"/>
        <v/>
      </c>
      <c r="OE9" s="40" t="str">
        <f t="shared" si="79"/>
        <v/>
      </c>
      <c r="OF9" s="40" t="str">
        <f t="shared" si="79"/>
        <v/>
      </c>
      <c r="OG9" s="40" t="str">
        <f t="shared" si="79"/>
        <v/>
      </c>
      <c r="OH9" s="40" t="str">
        <f t="shared" si="79"/>
        <v/>
      </c>
      <c r="OI9" s="40" t="str">
        <f t="shared" si="79"/>
        <v/>
      </c>
      <c r="OJ9" s="40" t="str">
        <f t="shared" si="79"/>
        <v/>
      </c>
      <c r="OK9" s="40" t="str">
        <f t="shared" si="79"/>
        <v/>
      </c>
      <c r="OL9" s="41" t="str">
        <f t="shared" si="79"/>
        <v/>
      </c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7">
        <f>SUM(OM9:PJ9)</f>
        <v>0</v>
      </c>
      <c r="PL9" s="40" t="str">
        <f t="shared" ref="PL9:QJ9" si="80">IFERROR(OM9/OM$6,"")</f>
        <v/>
      </c>
      <c r="PM9" s="40" t="str">
        <f t="shared" si="80"/>
        <v/>
      </c>
      <c r="PN9" s="40" t="str">
        <f t="shared" si="80"/>
        <v/>
      </c>
      <c r="PO9" s="40" t="str">
        <f t="shared" si="80"/>
        <v/>
      </c>
      <c r="PP9" s="40" t="str">
        <f t="shared" si="80"/>
        <v/>
      </c>
      <c r="PQ9" s="40" t="str">
        <f t="shared" si="80"/>
        <v/>
      </c>
      <c r="PR9" s="40" t="str">
        <f t="shared" si="80"/>
        <v/>
      </c>
      <c r="PS9" s="40" t="str">
        <f t="shared" si="80"/>
        <v/>
      </c>
      <c r="PT9" s="40" t="str">
        <f t="shared" si="80"/>
        <v/>
      </c>
      <c r="PU9" s="40" t="str">
        <f t="shared" si="80"/>
        <v/>
      </c>
      <c r="PV9" s="40" t="str">
        <f t="shared" si="80"/>
        <v/>
      </c>
      <c r="PW9" s="40" t="str">
        <f t="shared" si="80"/>
        <v/>
      </c>
      <c r="PX9" s="40" t="str">
        <f t="shared" si="80"/>
        <v/>
      </c>
      <c r="PY9" s="40" t="str">
        <f t="shared" si="80"/>
        <v/>
      </c>
      <c r="PZ9" s="40" t="str">
        <f t="shared" si="80"/>
        <v/>
      </c>
      <c r="QA9" s="40" t="str">
        <f t="shared" si="80"/>
        <v/>
      </c>
      <c r="QB9" s="40" t="str">
        <f t="shared" si="80"/>
        <v/>
      </c>
      <c r="QC9" s="40" t="str">
        <f t="shared" si="80"/>
        <v/>
      </c>
      <c r="QD9" s="40" t="str">
        <f t="shared" si="80"/>
        <v/>
      </c>
      <c r="QE9" s="40" t="str">
        <f t="shared" si="80"/>
        <v/>
      </c>
      <c r="QF9" s="40" t="str">
        <f t="shared" si="80"/>
        <v/>
      </c>
      <c r="QG9" s="40" t="str">
        <f t="shared" si="80"/>
        <v/>
      </c>
      <c r="QH9" s="40" t="str">
        <f t="shared" si="80"/>
        <v/>
      </c>
      <c r="QI9" s="40" t="str">
        <f t="shared" si="80"/>
        <v/>
      </c>
      <c r="QJ9" s="41" t="str">
        <f t="shared" si="80"/>
        <v/>
      </c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7">
        <f>SUM(QK9:RH9)</f>
        <v>0</v>
      </c>
      <c r="RJ9" s="40" t="str">
        <f t="shared" ref="RJ9:SH9" si="81">IFERROR(QK9/QK$6,"")</f>
        <v/>
      </c>
      <c r="RK9" s="40" t="str">
        <f t="shared" si="81"/>
        <v/>
      </c>
      <c r="RL9" s="40" t="str">
        <f t="shared" si="81"/>
        <v/>
      </c>
      <c r="RM9" s="40" t="str">
        <f t="shared" si="81"/>
        <v/>
      </c>
      <c r="RN9" s="40" t="str">
        <f t="shared" si="81"/>
        <v/>
      </c>
      <c r="RO9" s="40" t="str">
        <f t="shared" si="81"/>
        <v/>
      </c>
      <c r="RP9" s="40" t="str">
        <f t="shared" si="81"/>
        <v/>
      </c>
      <c r="RQ9" s="40" t="str">
        <f t="shared" si="81"/>
        <v/>
      </c>
      <c r="RR9" s="40" t="str">
        <f t="shared" si="81"/>
        <v/>
      </c>
      <c r="RS9" s="40" t="str">
        <f t="shared" si="81"/>
        <v/>
      </c>
      <c r="RT9" s="40" t="str">
        <f t="shared" si="81"/>
        <v/>
      </c>
      <c r="RU9" s="40" t="str">
        <f t="shared" si="81"/>
        <v/>
      </c>
      <c r="RV9" s="40" t="str">
        <f t="shared" si="81"/>
        <v/>
      </c>
      <c r="RW9" s="40" t="str">
        <f t="shared" si="81"/>
        <v/>
      </c>
      <c r="RX9" s="40" t="str">
        <f t="shared" si="81"/>
        <v/>
      </c>
      <c r="RY9" s="40" t="str">
        <f t="shared" si="81"/>
        <v/>
      </c>
      <c r="RZ9" s="40" t="str">
        <f t="shared" si="81"/>
        <v/>
      </c>
      <c r="SA9" s="40" t="str">
        <f t="shared" si="81"/>
        <v/>
      </c>
      <c r="SB9" s="40" t="str">
        <f t="shared" si="81"/>
        <v/>
      </c>
      <c r="SC9" s="40" t="str">
        <f t="shared" si="81"/>
        <v/>
      </c>
      <c r="SD9" s="40" t="str">
        <f t="shared" si="81"/>
        <v/>
      </c>
      <c r="SE9" s="40" t="str">
        <f t="shared" si="81"/>
        <v/>
      </c>
      <c r="SF9" s="40" t="str">
        <f t="shared" si="81"/>
        <v/>
      </c>
      <c r="SG9" s="40" t="str">
        <f t="shared" si="81"/>
        <v/>
      </c>
      <c r="SH9" s="41" t="str">
        <f t="shared" si="81"/>
        <v/>
      </c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7">
        <f>SUM(SI9:TF9)</f>
        <v>0</v>
      </c>
      <c r="TH9" s="40" t="str">
        <f t="shared" ref="TH9:UA9" si="82">IFERROR(SI9/SI$6,"")</f>
        <v/>
      </c>
      <c r="TI9" s="40" t="str">
        <f t="shared" si="82"/>
        <v/>
      </c>
      <c r="TJ9" s="40" t="str">
        <f t="shared" si="82"/>
        <v/>
      </c>
      <c r="TK9" s="40" t="str">
        <f t="shared" si="82"/>
        <v/>
      </c>
      <c r="TL9" s="40" t="str">
        <f t="shared" si="82"/>
        <v/>
      </c>
      <c r="TM9" s="40" t="str">
        <f t="shared" si="82"/>
        <v/>
      </c>
      <c r="TN9" s="40" t="str">
        <f t="shared" si="82"/>
        <v/>
      </c>
      <c r="TO9" s="40" t="str">
        <f t="shared" si="82"/>
        <v/>
      </c>
      <c r="TP9" s="40" t="str">
        <f t="shared" si="82"/>
        <v/>
      </c>
      <c r="TQ9" s="40" t="str">
        <f t="shared" si="82"/>
        <v/>
      </c>
      <c r="TR9" s="40" t="str">
        <f t="shared" si="82"/>
        <v/>
      </c>
      <c r="TS9" s="40" t="str">
        <f t="shared" si="82"/>
        <v/>
      </c>
      <c r="TT9" s="40" t="str">
        <f t="shared" si="82"/>
        <v/>
      </c>
      <c r="TU9" s="40" t="str">
        <f t="shared" si="82"/>
        <v/>
      </c>
      <c r="TV9" s="40" t="str">
        <f t="shared" si="82"/>
        <v/>
      </c>
      <c r="TW9" s="40" t="str">
        <f t="shared" si="82"/>
        <v/>
      </c>
      <c r="TX9" s="40" t="str">
        <f t="shared" si="82"/>
        <v/>
      </c>
      <c r="TY9" s="40" t="str">
        <f t="shared" si="82"/>
        <v/>
      </c>
      <c r="TZ9" s="40" t="str">
        <f t="shared" si="82"/>
        <v/>
      </c>
      <c r="UA9" s="40" t="str">
        <f t="shared" si="82"/>
        <v/>
      </c>
      <c r="UB9" s="40" t="str">
        <f t="shared" ref="UB9:UG9" si="83">IFERROR(TB9/TB$6,"")</f>
        <v/>
      </c>
      <c r="UC9" s="40" t="str">
        <f t="shared" si="83"/>
        <v/>
      </c>
      <c r="UD9" s="40" t="str">
        <f t="shared" si="83"/>
        <v/>
      </c>
      <c r="UE9" s="40" t="str">
        <f t="shared" si="83"/>
        <v/>
      </c>
      <c r="UF9" s="40" t="str">
        <f t="shared" si="83"/>
        <v/>
      </c>
      <c r="UG9" s="41" t="str">
        <f t="shared" si="83"/>
        <v/>
      </c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7">
        <f>SUM(UH9:VE9)</f>
        <v>0</v>
      </c>
      <c r="VG9" s="40" t="str">
        <f t="shared" ref="VG9:WE9" si="84">IFERROR(UH9/UH$6,"")</f>
        <v/>
      </c>
      <c r="VH9" s="40" t="str">
        <f t="shared" si="84"/>
        <v/>
      </c>
      <c r="VI9" s="40" t="str">
        <f t="shared" si="84"/>
        <v/>
      </c>
      <c r="VJ9" s="40" t="str">
        <f t="shared" si="84"/>
        <v/>
      </c>
      <c r="VK9" s="40" t="str">
        <f t="shared" si="84"/>
        <v/>
      </c>
      <c r="VL9" s="40" t="str">
        <f t="shared" si="84"/>
        <v/>
      </c>
      <c r="VM9" s="40" t="str">
        <f t="shared" si="84"/>
        <v/>
      </c>
      <c r="VN9" s="40" t="str">
        <f t="shared" si="84"/>
        <v/>
      </c>
      <c r="VO9" s="40" t="str">
        <f t="shared" si="84"/>
        <v/>
      </c>
      <c r="VP9" s="40" t="str">
        <f t="shared" si="84"/>
        <v/>
      </c>
      <c r="VQ9" s="40" t="str">
        <f t="shared" si="84"/>
        <v/>
      </c>
      <c r="VR9" s="40" t="str">
        <f t="shared" si="84"/>
        <v/>
      </c>
      <c r="VS9" s="40" t="str">
        <f t="shared" si="84"/>
        <v/>
      </c>
      <c r="VT9" s="40" t="str">
        <f t="shared" si="84"/>
        <v/>
      </c>
      <c r="VU9" s="40" t="str">
        <f t="shared" si="84"/>
        <v/>
      </c>
      <c r="VV9" s="40" t="str">
        <f t="shared" si="84"/>
        <v/>
      </c>
      <c r="VW9" s="40" t="str">
        <f t="shared" si="84"/>
        <v/>
      </c>
      <c r="VX9" s="40" t="str">
        <f t="shared" si="84"/>
        <v/>
      </c>
      <c r="VY9" s="40" t="str">
        <f t="shared" si="84"/>
        <v/>
      </c>
      <c r="VZ9" s="40" t="str">
        <f t="shared" si="84"/>
        <v/>
      </c>
      <c r="WA9" s="40" t="str">
        <f t="shared" si="84"/>
        <v/>
      </c>
      <c r="WB9" s="40" t="str">
        <f t="shared" si="84"/>
        <v/>
      </c>
      <c r="WC9" s="40" t="str">
        <f t="shared" si="84"/>
        <v/>
      </c>
      <c r="WD9" s="40" t="str">
        <f t="shared" si="84"/>
        <v/>
      </c>
      <c r="WE9" s="41" t="str">
        <f t="shared" si="84"/>
        <v/>
      </c>
      <c r="WF9" s="45">
        <f t="shared" ref="WF9:XC9" si="85">SUMIF($C$2:$WE$2,WF$2,$C9:$WE9)</f>
        <v>0</v>
      </c>
      <c r="WG9" s="45">
        <f t="shared" si="85"/>
        <v>0</v>
      </c>
      <c r="WH9" s="45">
        <f t="shared" si="85"/>
        <v>0</v>
      </c>
      <c r="WI9" s="45">
        <f t="shared" si="85"/>
        <v>0</v>
      </c>
      <c r="WJ9" s="45">
        <f t="shared" si="85"/>
        <v>0</v>
      </c>
      <c r="WK9" s="45">
        <f t="shared" si="85"/>
        <v>0</v>
      </c>
      <c r="WL9" s="45">
        <f t="shared" si="85"/>
        <v>0</v>
      </c>
      <c r="WM9" s="45">
        <f t="shared" si="85"/>
        <v>0</v>
      </c>
      <c r="WN9" s="45">
        <f t="shared" si="85"/>
        <v>0</v>
      </c>
      <c r="WO9" s="45">
        <f t="shared" si="85"/>
        <v>0</v>
      </c>
      <c r="WP9" s="45">
        <f t="shared" si="85"/>
        <v>0</v>
      </c>
      <c r="WQ9" s="45">
        <f t="shared" si="85"/>
        <v>0</v>
      </c>
      <c r="WR9" s="45">
        <f t="shared" si="85"/>
        <v>0</v>
      </c>
      <c r="WS9" s="45">
        <f t="shared" si="85"/>
        <v>0</v>
      </c>
      <c r="WT9" s="45">
        <f t="shared" si="85"/>
        <v>0</v>
      </c>
      <c r="WU9" s="45">
        <f t="shared" si="85"/>
        <v>0</v>
      </c>
      <c r="WV9" s="45">
        <f t="shared" si="85"/>
        <v>0</v>
      </c>
      <c r="WW9" s="45">
        <f t="shared" si="85"/>
        <v>0</v>
      </c>
      <c r="WX9" s="45">
        <f t="shared" si="85"/>
        <v>0</v>
      </c>
      <c r="WY9" s="45">
        <f t="shared" si="85"/>
        <v>0</v>
      </c>
      <c r="WZ9" s="45">
        <f t="shared" si="85"/>
        <v>0</v>
      </c>
      <c r="XA9" s="45">
        <f t="shared" si="85"/>
        <v>0</v>
      </c>
      <c r="XB9" s="45">
        <f t="shared" si="85"/>
        <v>0</v>
      </c>
      <c r="XC9" s="45">
        <f t="shared" si="85"/>
        <v>0</v>
      </c>
      <c r="XD9" s="47">
        <f>SUM(WF9:XC9)</f>
        <v>0</v>
      </c>
      <c r="XE9" s="40">
        <f t="shared" ref="XE9:YC9" si="86">IFERROR(WF9/WF$6,"")</f>
        <v>0</v>
      </c>
      <c r="XF9" s="40">
        <f t="shared" si="86"/>
        <v>0</v>
      </c>
      <c r="XG9" s="40">
        <f t="shared" si="86"/>
        <v>0</v>
      </c>
      <c r="XH9" s="40">
        <f t="shared" si="86"/>
        <v>0</v>
      </c>
      <c r="XI9" s="40">
        <f t="shared" si="86"/>
        <v>0</v>
      </c>
      <c r="XJ9" s="40">
        <f t="shared" si="86"/>
        <v>0</v>
      </c>
      <c r="XK9" s="40">
        <f t="shared" si="86"/>
        <v>0</v>
      </c>
      <c r="XL9" s="40">
        <f t="shared" si="86"/>
        <v>0</v>
      </c>
      <c r="XM9" s="40">
        <f t="shared" si="86"/>
        <v>0</v>
      </c>
      <c r="XN9" s="40">
        <f t="shared" si="86"/>
        <v>0</v>
      </c>
      <c r="XO9" s="40">
        <f t="shared" si="86"/>
        <v>0</v>
      </c>
      <c r="XP9" s="40">
        <f t="shared" si="86"/>
        <v>0</v>
      </c>
      <c r="XQ9" s="40">
        <f t="shared" si="86"/>
        <v>0</v>
      </c>
      <c r="XR9" s="40">
        <f t="shared" si="86"/>
        <v>0</v>
      </c>
      <c r="XS9" s="40">
        <f t="shared" si="86"/>
        <v>0</v>
      </c>
      <c r="XT9" s="40">
        <f t="shared" si="86"/>
        <v>0</v>
      </c>
      <c r="XU9" s="40">
        <f t="shared" si="86"/>
        <v>0</v>
      </c>
      <c r="XV9" s="40">
        <f t="shared" si="86"/>
        <v>0</v>
      </c>
      <c r="XW9" s="40">
        <f t="shared" si="86"/>
        <v>0</v>
      </c>
      <c r="XX9" s="40">
        <f t="shared" si="86"/>
        <v>0</v>
      </c>
      <c r="XY9" s="40">
        <f t="shared" si="86"/>
        <v>0</v>
      </c>
      <c r="XZ9" s="40">
        <f t="shared" si="86"/>
        <v>0</v>
      </c>
      <c r="YA9" s="40">
        <f t="shared" si="86"/>
        <v>0</v>
      </c>
      <c r="YB9" s="40" t="str">
        <f t="shared" si="86"/>
        <v/>
      </c>
      <c r="YC9" s="41">
        <f t="shared" si="86"/>
        <v>0</v>
      </c>
    </row>
    <row r="10" s="18" customFormat="1" customHeight="1" spans="1:653">
      <c r="A10" s="43"/>
      <c r="B10" s="51" t="s">
        <v>57</v>
      </c>
      <c r="C10" s="52">
        <f t="shared" ref="C10:R10" si="87">C6-SUM(C7:C9)</f>
        <v>307507.520000025</v>
      </c>
      <c r="D10" s="52">
        <f t="shared" si="87"/>
        <v>16639.23</v>
      </c>
      <c r="E10" s="52">
        <f t="shared" si="87"/>
        <v>179203.71999999</v>
      </c>
      <c r="F10" s="52">
        <f t="shared" si="87"/>
        <v>142568.119999993</v>
      </c>
      <c r="G10" s="52">
        <f t="shared" si="87"/>
        <v>85960.869999999</v>
      </c>
      <c r="H10" s="52">
        <f t="shared" si="87"/>
        <v>147621.439999999</v>
      </c>
      <c r="I10" s="52">
        <f t="shared" si="87"/>
        <v>436794.690000013</v>
      </c>
      <c r="J10" s="52">
        <f t="shared" si="87"/>
        <v>54670.9900000019</v>
      </c>
      <c r="K10" s="52">
        <f t="shared" si="87"/>
        <v>60981.1199999977</v>
      </c>
      <c r="L10" s="53">
        <f t="shared" si="87"/>
        <v>336419.670000015</v>
      </c>
      <c r="M10" s="52">
        <f t="shared" si="87"/>
        <v>27322.26</v>
      </c>
      <c r="N10" s="52">
        <f t="shared" si="87"/>
        <v>46003.53</v>
      </c>
      <c r="O10" s="52">
        <f t="shared" si="87"/>
        <v>1979.11</v>
      </c>
      <c r="P10" s="52">
        <f t="shared" si="87"/>
        <v>112883.749999998</v>
      </c>
      <c r="Q10" s="53">
        <f t="shared" si="87"/>
        <v>296643.849999981</v>
      </c>
      <c r="R10" s="52">
        <f t="shared" si="87"/>
        <v>35237.9199999999</v>
      </c>
      <c r="S10" s="54" t="str">
        <f>IFERROR(#REF!/#REF!,"")</f>
        <v/>
      </c>
      <c r="T10" s="52">
        <f t="shared" ref="T10:AA10" si="88">T6-SUM(T7:T9)</f>
        <v>286524.169999997</v>
      </c>
      <c r="U10" s="52">
        <f t="shared" si="88"/>
        <v>204240.719999992</v>
      </c>
      <c r="V10" s="52">
        <f t="shared" si="88"/>
        <v>87619.8699999978</v>
      </c>
      <c r="W10" s="52">
        <f t="shared" si="88"/>
        <v>0</v>
      </c>
      <c r="X10" s="53">
        <f t="shared" si="88"/>
        <v>0</v>
      </c>
      <c r="Y10" s="52">
        <f t="shared" si="88"/>
        <v>0</v>
      </c>
      <c r="Z10" s="52">
        <f t="shared" si="88"/>
        <v>0</v>
      </c>
      <c r="AA10" s="55">
        <f t="shared" si="88"/>
        <v>2866822.55</v>
      </c>
      <c r="AB10" s="54">
        <f t="shared" ref="AB10:AZ10" si="89">IFERROR(C10/C$6,"")</f>
        <v>0.767505620062876</v>
      </c>
      <c r="AC10" s="54">
        <f t="shared" si="89"/>
        <v>0.888736189634314</v>
      </c>
      <c r="AD10" s="54">
        <f t="shared" si="89"/>
        <v>0.670992431122847</v>
      </c>
      <c r="AE10" s="54">
        <f t="shared" si="89"/>
        <v>0.806144351896791</v>
      </c>
      <c r="AF10" s="54">
        <f t="shared" si="89"/>
        <v>0.706812224438729</v>
      </c>
      <c r="AG10" s="54">
        <f t="shared" si="89"/>
        <v>0.615214837160114</v>
      </c>
      <c r="AH10" s="54">
        <f t="shared" si="89"/>
        <v>0.64474372121876</v>
      </c>
      <c r="AI10" s="54">
        <f t="shared" si="89"/>
        <v>0.68437921157238</v>
      </c>
      <c r="AJ10" s="54">
        <f t="shared" si="89"/>
        <v>0.453602615702236</v>
      </c>
      <c r="AK10" s="54">
        <f t="shared" si="89"/>
        <v>0.719942884731933</v>
      </c>
      <c r="AL10" s="54">
        <f t="shared" si="89"/>
        <v>0.786627177333192</v>
      </c>
      <c r="AM10" s="54">
        <f t="shared" si="89"/>
        <v>0.686567384701348</v>
      </c>
      <c r="AN10" s="54">
        <f t="shared" si="89"/>
        <v>0.345649580755078</v>
      </c>
      <c r="AO10" s="54">
        <f t="shared" si="89"/>
        <v>0.665422616861991</v>
      </c>
      <c r="AP10" s="54">
        <f t="shared" si="89"/>
        <v>0.68724067507545</v>
      </c>
      <c r="AQ10" s="54">
        <f t="shared" si="89"/>
        <v>0.61315681819645</v>
      </c>
      <c r="AR10" s="54" t="str">
        <f t="shared" si="89"/>
        <v/>
      </c>
      <c r="AS10" s="54">
        <f t="shared" si="89"/>
        <v>0.683517706123916</v>
      </c>
      <c r="AT10" s="54">
        <f t="shared" si="89"/>
        <v>0.683565508498445</v>
      </c>
      <c r="AU10" s="54">
        <f t="shared" si="89"/>
        <v>0.678468384387206</v>
      </c>
      <c r="AV10" s="54" t="str">
        <f t="shared" si="89"/>
        <v/>
      </c>
      <c r="AW10" s="54" t="str">
        <f t="shared" si="89"/>
        <v/>
      </c>
      <c r="AX10" s="54" t="str">
        <f t="shared" si="89"/>
        <v/>
      </c>
      <c r="AY10" s="54" t="str">
        <f t="shared" si="89"/>
        <v/>
      </c>
      <c r="AZ10" s="56">
        <f t="shared" si="89"/>
        <v>0.683016753103177</v>
      </c>
      <c r="BA10" s="52">
        <f t="shared" ref="BA10:BP10" si="90">BA6-SUM(BA7:BA9)</f>
        <v>198859.299999984</v>
      </c>
      <c r="BB10" s="52">
        <f t="shared" si="90"/>
        <v>11105.9699999999</v>
      </c>
      <c r="BC10" s="52">
        <f t="shared" si="90"/>
        <v>141990.579999991</v>
      </c>
      <c r="BD10" s="52">
        <f t="shared" si="90"/>
        <v>94897.5799999979</v>
      </c>
      <c r="BE10" s="52">
        <f t="shared" si="90"/>
        <v>66392.8099999989</v>
      </c>
      <c r="BF10" s="52">
        <f t="shared" si="90"/>
        <v>112198.929999998</v>
      </c>
      <c r="BG10" s="52">
        <f t="shared" si="90"/>
        <v>273283.12</v>
      </c>
      <c r="BH10" s="52">
        <f t="shared" si="90"/>
        <v>44157.7000000018</v>
      </c>
      <c r="BI10" s="52">
        <f t="shared" si="90"/>
        <v>30902.02</v>
      </c>
      <c r="BJ10" s="53">
        <f t="shared" si="90"/>
        <v>178676.649999988</v>
      </c>
      <c r="BK10" s="52">
        <f t="shared" si="90"/>
        <v>17226.65</v>
      </c>
      <c r="BL10" s="52">
        <f t="shared" si="90"/>
        <v>23010.21</v>
      </c>
      <c r="BM10" s="52">
        <f t="shared" si="90"/>
        <v>762.7</v>
      </c>
      <c r="BN10" s="52">
        <f t="shared" si="90"/>
        <v>66780.95</v>
      </c>
      <c r="BO10" s="53">
        <f t="shared" si="90"/>
        <v>239716.489999986</v>
      </c>
      <c r="BP10" s="52">
        <f t="shared" si="90"/>
        <v>16817.76</v>
      </c>
      <c r="BQ10" s="54" t="str">
        <f>IFERROR(#REF!/#REF!,"")</f>
        <v/>
      </c>
      <c r="BR10" s="53">
        <f t="shared" ref="BR10:BY10" si="91">BR6-SUM(BR7:BR9)</f>
        <v>207556.639999997</v>
      </c>
      <c r="BS10" s="53">
        <f t="shared" si="91"/>
        <v>198771.809999992</v>
      </c>
      <c r="BT10" s="53">
        <f t="shared" si="91"/>
        <v>66624.7599999988</v>
      </c>
      <c r="BU10" s="52">
        <f t="shared" si="91"/>
        <v>0</v>
      </c>
      <c r="BV10" s="52">
        <f t="shared" si="91"/>
        <v>0</v>
      </c>
      <c r="BW10" s="52">
        <f t="shared" si="91"/>
        <v>0</v>
      </c>
      <c r="BX10" s="52">
        <f t="shared" si="91"/>
        <v>0</v>
      </c>
      <c r="BY10" s="55">
        <f t="shared" si="91"/>
        <v>1989732.62999993</v>
      </c>
      <c r="BZ10" s="54">
        <f t="shared" ref="BZ10:CX10" si="92">IFERROR(BA10/BA$6,"")</f>
        <v>0.749735540658632</v>
      </c>
      <c r="CA10" s="54">
        <f t="shared" si="92"/>
        <v>0.80198105598068</v>
      </c>
      <c r="CB10" s="54">
        <f t="shared" si="92"/>
        <v>0.652883744314118</v>
      </c>
      <c r="CC10" s="54">
        <f t="shared" si="92"/>
        <v>0.752268019081931</v>
      </c>
      <c r="CD10" s="54">
        <f t="shared" si="92"/>
        <v>0.662500014967731</v>
      </c>
      <c r="CE10" s="54">
        <f t="shared" si="92"/>
        <v>0.629602426405391</v>
      </c>
      <c r="CF10" s="54">
        <f t="shared" si="92"/>
        <v>0.627572551913995</v>
      </c>
      <c r="CG10" s="54">
        <f t="shared" si="92"/>
        <v>0.536025756796487</v>
      </c>
      <c r="CH10" s="54">
        <f t="shared" si="92"/>
        <v>0.429501099673322</v>
      </c>
      <c r="CI10" s="54">
        <f t="shared" si="92"/>
        <v>0.692559677317251</v>
      </c>
      <c r="CJ10" s="54">
        <f t="shared" si="92"/>
        <v>0.729623431777531</v>
      </c>
      <c r="CK10" s="54">
        <f t="shared" si="92"/>
        <v>0.65236975901097</v>
      </c>
      <c r="CL10" s="54">
        <f t="shared" si="92"/>
        <v>0.683178072375493</v>
      </c>
      <c r="CM10" s="54">
        <f t="shared" si="92"/>
        <v>0.646798258570343</v>
      </c>
      <c r="CN10" s="54">
        <f t="shared" si="92"/>
        <v>0.673215939701962</v>
      </c>
      <c r="CO10" s="54">
        <f t="shared" si="92"/>
        <v>0.686324329397937</v>
      </c>
      <c r="CP10" s="54" t="str">
        <f t="shared" si="92"/>
        <v/>
      </c>
      <c r="CQ10" s="54">
        <f t="shared" si="92"/>
        <v>0.665399471999725</v>
      </c>
      <c r="CR10" s="54">
        <f t="shared" si="92"/>
        <v>0.69499500462684</v>
      </c>
      <c r="CS10" s="54">
        <f t="shared" si="92"/>
        <v>0.660759464043542</v>
      </c>
      <c r="CT10" s="54" t="str">
        <f t="shared" si="92"/>
        <v/>
      </c>
      <c r="CU10" s="54" t="str">
        <f t="shared" si="92"/>
        <v/>
      </c>
      <c r="CV10" s="54" t="str">
        <f t="shared" si="92"/>
        <v/>
      </c>
      <c r="CW10" s="54" t="str">
        <f t="shared" si="92"/>
        <v/>
      </c>
      <c r="CX10" s="56">
        <f t="shared" si="92"/>
        <v>0.665125566440544</v>
      </c>
      <c r="CY10" s="57">
        <f t="shared" ref="CY10:DW10" si="93">CY6-SUM(CY7:CY9)</f>
        <v>379484.180000046</v>
      </c>
      <c r="CZ10" s="52">
        <f t="shared" si="93"/>
        <v>50984.120000001</v>
      </c>
      <c r="DA10" s="52">
        <f t="shared" si="93"/>
        <v>346112.570000049</v>
      </c>
      <c r="DB10" s="52">
        <f t="shared" si="93"/>
        <v>254850.599999988</v>
      </c>
      <c r="DC10" s="52">
        <f t="shared" si="93"/>
        <v>118871.529999995</v>
      </c>
      <c r="DD10" s="52">
        <f t="shared" si="93"/>
        <v>235209.52</v>
      </c>
      <c r="DE10" s="52">
        <f t="shared" si="93"/>
        <v>524158.830000031</v>
      </c>
      <c r="DF10" s="52">
        <f t="shared" si="93"/>
        <v>146776.289999991</v>
      </c>
      <c r="DG10" s="52">
        <f t="shared" si="93"/>
        <v>72055.319999998</v>
      </c>
      <c r="DH10" s="53">
        <f t="shared" si="93"/>
        <v>316339.530000019</v>
      </c>
      <c r="DI10" s="52">
        <f t="shared" si="93"/>
        <v>47157.13</v>
      </c>
      <c r="DJ10" s="52">
        <f t="shared" si="93"/>
        <v>72210.97</v>
      </c>
      <c r="DK10" s="52">
        <f t="shared" si="93"/>
        <v>365.81</v>
      </c>
      <c r="DL10" s="52">
        <f t="shared" si="93"/>
        <v>151082.219999998</v>
      </c>
      <c r="DM10" s="53">
        <f t="shared" si="93"/>
        <v>532061.000000045</v>
      </c>
      <c r="DN10" s="52">
        <f t="shared" si="93"/>
        <v>17220.53</v>
      </c>
      <c r="DO10" s="52">
        <f t="shared" si="93"/>
        <v>32982.5700000002</v>
      </c>
      <c r="DP10" s="53">
        <f t="shared" si="93"/>
        <v>447055.730000012</v>
      </c>
      <c r="DQ10" s="53">
        <f t="shared" si="93"/>
        <v>321324.200000007</v>
      </c>
      <c r="DR10" s="53">
        <f t="shared" si="93"/>
        <v>144352.929999994</v>
      </c>
      <c r="DS10" s="52">
        <f t="shared" si="93"/>
        <v>0</v>
      </c>
      <c r="DT10" s="52">
        <f t="shared" si="93"/>
        <v>0</v>
      </c>
      <c r="DU10" s="52">
        <f t="shared" si="93"/>
        <v>0</v>
      </c>
      <c r="DV10" s="52">
        <f t="shared" si="93"/>
        <v>0</v>
      </c>
      <c r="DW10" s="55">
        <f t="shared" si="93"/>
        <v>4210655.58000017</v>
      </c>
      <c r="DX10" s="54">
        <f t="shared" ref="DX10:EV10" si="94">IFERROR(CY10/CY$6,"")</f>
        <v>0.780836433935358</v>
      </c>
      <c r="DY10" s="54">
        <f t="shared" si="94"/>
        <v>0.867172731679525</v>
      </c>
      <c r="DZ10" s="54">
        <f t="shared" si="94"/>
        <v>0.702715359208138</v>
      </c>
      <c r="EA10" s="54">
        <f t="shared" si="94"/>
        <v>0.818047842316818</v>
      </c>
      <c r="EB10" s="54">
        <f t="shared" si="94"/>
        <v>0.701194191423835</v>
      </c>
      <c r="EC10" s="54">
        <f t="shared" si="94"/>
        <v>0.698658712735405</v>
      </c>
      <c r="ED10" s="54">
        <f t="shared" si="94"/>
        <v>0.669741359993274</v>
      </c>
      <c r="EE10" s="54">
        <f t="shared" si="94"/>
        <v>0.731407755828997</v>
      </c>
      <c r="EF10" s="54">
        <f t="shared" si="94"/>
        <v>0.413396025667094</v>
      </c>
      <c r="EG10" s="54">
        <f t="shared" si="94"/>
        <v>0.731804174797048</v>
      </c>
      <c r="EH10" s="54">
        <f t="shared" si="94"/>
        <v>0.816629394282484</v>
      </c>
      <c r="EI10" s="54">
        <f t="shared" si="94"/>
        <v>0.642873027828078</v>
      </c>
      <c r="EJ10" s="54">
        <f t="shared" si="94"/>
        <v>0.68157850608336</v>
      </c>
      <c r="EK10" s="54">
        <f t="shared" si="94"/>
        <v>0.673855452725368</v>
      </c>
      <c r="EL10" s="54">
        <f t="shared" si="94"/>
        <v>0.691012748411891</v>
      </c>
      <c r="EM10" s="54">
        <f t="shared" si="94"/>
        <v>0.657816970544306</v>
      </c>
      <c r="EN10" s="54">
        <f t="shared" si="94"/>
        <v>0.495979242074049</v>
      </c>
      <c r="EO10" s="54">
        <f t="shared" si="94"/>
        <v>0.684353142943189</v>
      </c>
      <c r="EP10" s="54">
        <f t="shared" si="94"/>
        <v>0.709775048737868</v>
      </c>
      <c r="EQ10" s="54">
        <f t="shared" si="94"/>
        <v>0.697440573084964</v>
      </c>
      <c r="ER10" s="54" t="str">
        <f t="shared" si="94"/>
        <v/>
      </c>
      <c r="ES10" s="54" t="str">
        <f t="shared" si="94"/>
        <v/>
      </c>
      <c r="ET10" s="54" t="str">
        <f t="shared" si="94"/>
        <v/>
      </c>
      <c r="EU10" s="54" t="str">
        <f t="shared" si="94"/>
        <v/>
      </c>
      <c r="EV10" s="56">
        <f t="shared" si="94"/>
        <v>0.699987133878996</v>
      </c>
      <c r="EW10" s="52">
        <f t="shared" ref="EW10:FU10" si="95">EW6-SUM(EW7:EW9)</f>
        <v>311016.160000026</v>
      </c>
      <c r="EX10" s="52">
        <f t="shared" si="95"/>
        <v>34124.2000000005</v>
      </c>
      <c r="EY10" s="52">
        <f t="shared" si="95"/>
        <v>288575.240000003</v>
      </c>
      <c r="EZ10" s="52">
        <f t="shared" si="95"/>
        <v>297351.069999991</v>
      </c>
      <c r="FA10" s="52">
        <f t="shared" si="95"/>
        <v>75287.35</v>
      </c>
      <c r="FB10" s="52">
        <f t="shared" si="95"/>
        <v>193160.680000002</v>
      </c>
      <c r="FC10" s="52">
        <f t="shared" si="95"/>
        <v>445326.870000007</v>
      </c>
      <c r="FD10" s="52">
        <f t="shared" si="95"/>
        <v>54784.3500000016</v>
      </c>
      <c r="FE10" s="52">
        <f t="shared" si="95"/>
        <v>82192.199999997</v>
      </c>
      <c r="FF10" s="53">
        <f t="shared" si="95"/>
        <v>364149.390000038</v>
      </c>
      <c r="FG10" s="52">
        <f t="shared" si="95"/>
        <v>45893.66</v>
      </c>
      <c r="FH10" s="52">
        <f t="shared" si="95"/>
        <v>55611.47</v>
      </c>
      <c r="FI10" s="52">
        <f t="shared" si="95"/>
        <v>88.8</v>
      </c>
      <c r="FJ10" s="52">
        <f t="shared" si="95"/>
        <v>142370.019999998</v>
      </c>
      <c r="FK10" s="53">
        <f t="shared" si="95"/>
        <v>517264.530000056</v>
      </c>
      <c r="FL10" s="52">
        <f t="shared" si="95"/>
        <v>2201.47</v>
      </c>
      <c r="FM10" s="52">
        <f t="shared" si="95"/>
        <v>96146.499999999</v>
      </c>
      <c r="FN10" s="53">
        <f t="shared" si="95"/>
        <v>389621.220000006</v>
      </c>
      <c r="FO10" s="53">
        <f t="shared" si="95"/>
        <v>339388.010000017</v>
      </c>
      <c r="FP10" s="53">
        <f t="shared" si="95"/>
        <v>131504.629999995</v>
      </c>
      <c r="FQ10" s="52">
        <f t="shared" si="95"/>
        <v>0</v>
      </c>
      <c r="FR10" s="52">
        <f t="shared" si="95"/>
        <v>0</v>
      </c>
      <c r="FS10" s="52">
        <f t="shared" si="95"/>
        <v>0</v>
      </c>
      <c r="FT10" s="52">
        <f t="shared" si="95"/>
        <v>0</v>
      </c>
      <c r="FU10" s="55">
        <f t="shared" si="95"/>
        <v>3866057.82000014</v>
      </c>
      <c r="FV10" s="54">
        <f t="shared" ref="FV10:GT10" si="96">IFERROR(EW10/EW$6,"")</f>
        <v>0.764997538606895</v>
      </c>
      <c r="FW10" s="54">
        <f t="shared" si="96"/>
        <v>0.866572841821165</v>
      </c>
      <c r="FX10" s="54">
        <f t="shared" si="96"/>
        <v>0.695507158843276</v>
      </c>
      <c r="FY10" s="54">
        <f t="shared" si="96"/>
        <v>0.79428747087411</v>
      </c>
      <c r="FZ10" s="54">
        <f t="shared" si="96"/>
        <v>0.725882712739136</v>
      </c>
      <c r="GA10" s="54">
        <f t="shared" si="96"/>
        <v>0.630724673192324</v>
      </c>
      <c r="GB10" s="54">
        <f t="shared" si="96"/>
        <v>0.631363309442787</v>
      </c>
      <c r="GC10" s="54">
        <f t="shared" si="96"/>
        <v>0.782242785282844</v>
      </c>
      <c r="GD10" s="54">
        <f t="shared" si="96"/>
        <v>0.381541693559701</v>
      </c>
      <c r="GE10" s="54">
        <f t="shared" si="96"/>
        <v>0.710083172591828</v>
      </c>
      <c r="GF10" s="54">
        <f t="shared" si="96"/>
        <v>0.819986199458913</v>
      </c>
      <c r="GG10" s="54">
        <f t="shared" si="96"/>
        <v>0.676485400295792</v>
      </c>
      <c r="GH10" s="54">
        <f t="shared" si="96"/>
        <v>0.898785425101215</v>
      </c>
      <c r="GI10" s="54">
        <f t="shared" si="96"/>
        <v>0.658215173316251</v>
      </c>
      <c r="GJ10" s="54">
        <f t="shared" si="96"/>
        <v>0.688263481974404</v>
      </c>
      <c r="GK10" s="54">
        <f t="shared" si="96"/>
        <v>0.705694356291552</v>
      </c>
      <c r="GL10" s="54">
        <f t="shared" si="96"/>
        <v>0.598919874249031</v>
      </c>
      <c r="GM10" s="54">
        <f t="shared" si="96"/>
        <v>0.652553050125777</v>
      </c>
      <c r="GN10" s="54">
        <f t="shared" si="96"/>
        <v>0.675814263988087</v>
      </c>
      <c r="GO10" s="54">
        <f t="shared" si="96"/>
        <v>0.700144256583444</v>
      </c>
      <c r="GP10" s="54" t="str">
        <f t="shared" si="96"/>
        <v/>
      </c>
      <c r="GQ10" s="54" t="str">
        <f t="shared" si="96"/>
        <v/>
      </c>
      <c r="GR10" s="54" t="str">
        <f t="shared" si="96"/>
        <v/>
      </c>
      <c r="GS10" s="54" t="str">
        <f t="shared" si="96"/>
        <v/>
      </c>
      <c r="GT10" s="56">
        <f t="shared" si="96"/>
        <v>0.67758182906386</v>
      </c>
      <c r="GU10" s="52">
        <f t="shared" ref="GU10:HS10" si="97">GU6-SUM(GU7:GU9)</f>
        <v>266251.530000008</v>
      </c>
      <c r="GV10" s="52">
        <f t="shared" si="97"/>
        <v>22864.0200000003</v>
      </c>
      <c r="GW10" s="52">
        <f t="shared" si="97"/>
        <v>205347.039999999</v>
      </c>
      <c r="GX10" s="52">
        <f t="shared" si="97"/>
        <v>266199.199999993</v>
      </c>
      <c r="GY10" s="52">
        <f t="shared" si="97"/>
        <v>40215.5200000003</v>
      </c>
      <c r="GZ10" s="52">
        <f t="shared" si="97"/>
        <v>178321.660000006</v>
      </c>
      <c r="HA10" s="52">
        <f t="shared" si="97"/>
        <v>468294.430000001</v>
      </c>
      <c r="HB10" s="52">
        <f t="shared" si="97"/>
        <v>13362.3999999999</v>
      </c>
      <c r="HC10" s="52">
        <f t="shared" si="97"/>
        <v>136570.99</v>
      </c>
      <c r="HD10" s="53">
        <f t="shared" si="97"/>
        <v>388851.700000047</v>
      </c>
      <c r="HE10" s="52">
        <f t="shared" si="97"/>
        <v>47485.38</v>
      </c>
      <c r="HF10" s="52">
        <f t="shared" si="97"/>
        <v>45152.7200000001</v>
      </c>
      <c r="HG10" s="52">
        <f t="shared" si="97"/>
        <v>0</v>
      </c>
      <c r="HH10" s="52">
        <f t="shared" si="97"/>
        <v>129586.43</v>
      </c>
      <c r="HI10" s="53">
        <f t="shared" si="97"/>
        <v>529520.240000073</v>
      </c>
      <c r="HJ10" s="52">
        <f t="shared" si="97"/>
        <v>307</v>
      </c>
      <c r="HK10" s="52">
        <f t="shared" si="97"/>
        <v>81433.1899999979</v>
      </c>
      <c r="HL10" s="53">
        <f t="shared" si="97"/>
        <v>428600.360000022</v>
      </c>
      <c r="HM10" s="53">
        <f t="shared" si="97"/>
        <v>318927.020000003</v>
      </c>
      <c r="HN10" s="53">
        <f t="shared" si="97"/>
        <v>143147.109999996</v>
      </c>
      <c r="HO10" s="52">
        <f t="shared" si="97"/>
        <v>434.580000000001</v>
      </c>
      <c r="HP10" s="53">
        <f t="shared" si="97"/>
        <v>108530.149999997</v>
      </c>
      <c r="HQ10" s="52">
        <f t="shared" si="97"/>
        <v>0</v>
      </c>
      <c r="HR10" s="52">
        <f t="shared" si="97"/>
        <v>0</v>
      </c>
      <c r="HS10" s="55">
        <f t="shared" si="97"/>
        <v>3819402.67000014</v>
      </c>
      <c r="HT10" s="54">
        <f t="shared" ref="HT10:IR10" si="98">IFERROR(GU10/GU$6,"")</f>
        <v>0.774108657889672</v>
      </c>
      <c r="HU10" s="54">
        <f t="shared" si="98"/>
        <v>0.745486297006127</v>
      </c>
      <c r="HV10" s="54">
        <f t="shared" si="98"/>
        <v>0.688725080898278</v>
      </c>
      <c r="HW10" s="54">
        <f t="shared" si="98"/>
        <v>0.769823588119192</v>
      </c>
      <c r="HX10" s="54">
        <f t="shared" si="98"/>
        <v>0.717184784287377</v>
      </c>
      <c r="HY10" s="54">
        <f t="shared" si="98"/>
        <v>0.577612789249105</v>
      </c>
      <c r="HZ10" s="54">
        <f t="shared" si="98"/>
        <v>0.639136506619005</v>
      </c>
      <c r="IA10" s="54">
        <f t="shared" si="98"/>
        <v>0.559684254042635</v>
      </c>
      <c r="IB10" s="54">
        <f t="shared" si="98"/>
        <v>0.450834490011254</v>
      </c>
      <c r="IC10" s="54">
        <f t="shared" si="98"/>
        <v>0.726819113653556</v>
      </c>
      <c r="ID10" s="54">
        <f t="shared" si="98"/>
        <v>0.832782008053991</v>
      </c>
      <c r="IE10" s="54">
        <f t="shared" si="98"/>
        <v>0.686998152595997</v>
      </c>
      <c r="IF10" s="54" t="str">
        <f t="shared" si="98"/>
        <v/>
      </c>
      <c r="IG10" s="54">
        <f t="shared" si="98"/>
        <v>0.634702879212845</v>
      </c>
      <c r="IH10" s="54">
        <f t="shared" si="98"/>
        <v>0.684231114692932</v>
      </c>
      <c r="II10" s="54">
        <f t="shared" si="98"/>
        <v>0.322478991596639</v>
      </c>
      <c r="IJ10" s="54">
        <f t="shared" si="98"/>
        <v>0.644939914752145</v>
      </c>
      <c r="IK10" s="54">
        <f t="shared" si="98"/>
        <v>0.65397243058401</v>
      </c>
      <c r="IL10" s="54">
        <f t="shared" si="98"/>
        <v>0.661834460068631</v>
      </c>
      <c r="IM10" s="54">
        <f t="shared" si="98"/>
        <v>0.691486935608578</v>
      </c>
      <c r="IN10" s="54">
        <f t="shared" si="98"/>
        <v>0.451971877860056</v>
      </c>
      <c r="IO10" s="54">
        <f t="shared" si="98"/>
        <v>0.621159574489387</v>
      </c>
      <c r="IP10" s="54" t="str">
        <f t="shared" si="98"/>
        <v/>
      </c>
      <c r="IQ10" s="54" t="str">
        <f t="shared" si="98"/>
        <v/>
      </c>
      <c r="IR10" s="56">
        <f t="shared" si="98"/>
        <v>0.6670457144216</v>
      </c>
      <c r="IS10" s="52">
        <f t="shared" ref="IS10:JQ10" si="99">IS6-SUM(IS7:IS9)</f>
        <v>242139.899999997</v>
      </c>
      <c r="IT10" s="52">
        <f t="shared" si="99"/>
        <v>18740.2400000001</v>
      </c>
      <c r="IU10" s="52">
        <f t="shared" si="99"/>
        <v>168342.219999976</v>
      </c>
      <c r="IV10" s="52">
        <f t="shared" si="99"/>
        <v>206675.299999988</v>
      </c>
      <c r="IW10" s="52">
        <f t="shared" si="99"/>
        <v>37125.0200000005</v>
      </c>
      <c r="IX10" s="52">
        <f t="shared" si="99"/>
        <v>200398.100000009</v>
      </c>
      <c r="IY10" s="52">
        <f t="shared" si="99"/>
        <v>424750.950000012</v>
      </c>
      <c r="IZ10" s="52">
        <f t="shared" si="99"/>
        <v>13875.5900000001</v>
      </c>
      <c r="JA10" s="52">
        <f t="shared" si="99"/>
        <v>129664.129999999</v>
      </c>
      <c r="JB10" s="53">
        <f t="shared" si="99"/>
        <v>336866.000000026</v>
      </c>
      <c r="JC10" s="52">
        <f t="shared" si="99"/>
        <v>35861.52</v>
      </c>
      <c r="JD10" s="52">
        <f t="shared" si="99"/>
        <v>24651</v>
      </c>
      <c r="JE10" s="52">
        <f t="shared" si="99"/>
        <v>0</v>
      </c>
      <c r="JF10" s="52">
        <f t="shared" si="99"/>
        <v>122536.539999998</v>
      </c>
      <c r="JG10" s="53">
        <f t="shared" si="99"/>
        <v>409750.140000008</v>
      </c>
      <c r="JH10" s="52">
        <f t="shared" si="99"/>
        <v>0</v>
      </c>
      <c r="JI10" s="52">
        <f t="shared" si="99"/>
        <v>97797.779999999</v>
      </c>
      <c r="JJ10" s="53">
        <f t="shared" si="99"/>
        <v>393233.370000018</v>
      </c>
      <c r="JK10" s="53">
        <f t="shared" si="99"/>
        <v>220885.670000004</v>
      </c>
      <c r="JL10" s="53">
        <f t="shared" si="99"/>
        <v>193007.569999997</v>
      </c>
      <c r="JM10" s="52">
        <f t="shared" si="99"/>
        <v>6751.88</v>
      </c>
      <c r="JN10" s="53">
        <f t="shared" si="99"/>
        <v>105616.399999998</v>
      </c>
      <c r="JO10" s="52">
        <f t="shared" si="99"/>
        <v>28801.9600000002</v>
      </c>
      <c r="JP10" s="52">
        <f t="shared" si="99"/>
        <v>0</v>
      </c>
      <c r="JQ10" s="55">
        <f t="shared" si="99"/>
        <v>3417471.28000003</v>
      </c>
      <c r="JR10" s="54">
        <f t="shared" ref="JR10:KP10" si="100">IFERROR(IS10/IS$6,"")</f>
        <v>0.776268561975837</v>
      </c>
      <c r="JS10" s="54">
        <f t="shared" si="100"/>
        <v>0.7692197814196</v>
      </c>
      <c r="JT10" s="54">
        <f t="shared" si="100"/>
        <v>0.717506829203329</v>
      </c>
      <c r="JU10" s="54">
        <f t="shared" si="100"/>
        <v>0.785278363155112</v>
      </c>
      <c r="JV10" s="54">
        <f t="shared" si="100"/>
        <v>0.669231707991968</v>
      </c>
      <c r="JW10" s="54">
        <f t="shared" si="100"/>
        <v>0.559705909181898</v>
      </c>
      <c r="JX10" s="54">
        <f t="shared" si="100"/>
        <v>0.640270849565245</v>
      </c>
      <c r="JY10" s="54">
        <f t="shared" si="100"/>
        <v>0.569340229408713</v>
      </c>
      <c r="JZ10" s="54">
        <f t="shared" si="100"/>
        <v>0.541563078519716</v>
      </c>
      <c r="KA10" s="54">
        <f t="shared" si="100"/>
        <v>0.725051914027862</v>
      </c>
      <c r="KB10" s="54">
        <f t="shared" si="100"/>
        <v>0.842704756121805</v>
      </c>
      <c r="KC10" s="54">
        <f t="shared" si="100"/>
        <v>0.534435895984999</v>
      </c>
      <c r="KD10" s="54" t="str">
        <f t="shared" si="100"/>
        <v/>
      </c>
      <c r="KE10" s="54">
        <f t="shared" si="100"/>
        <v>0.596565121152287</v>
      </c>
      <c r="KF10" s="54">
        <f t="shared" si="100"/>
        <v>0.695163750409787</v>
      </c>
      <c r="KG10" s="54" t="str">
        <f t="shared" si="100"/>
        <v/>
      </c>
      <c r="KH10" s="54">
        <f t="shared" si="100"/>
        <v>0.579032405413825</v>
      </c>
      <c r="KI10" s="54">
        <f t="shared" si="100"/>
        <v>0.679853677199235</v>
      </c>
      <c r="KJ10" s="54">
        <f t="shared" si="100"/>
        <v>0.655998812294869</v>
      </c>
      <c r="KK10" s="54">
        <f t="shared" si="100"/>
        <v>0.675918909861901</v>
      </c>
      <c r="KL10" s="54">
        <f t="shared" si="100"/>
        <v>0.575211128897461</v>
      </c>
      <c r="KM10" s="54">
        <f t="shared" si="100"/>
        <v>0.700783136255405</v>
      </c>
      <c r="KN10" s="54">
        <f t="shared" si="100"/>
        <v>0.514623331183857</v>
      </c>
      <c r="KO10" s="54" t="str">
        <f t="shared" si="100"/>
        <v/>
      </c>
      <c r="KP10" s="56">
        <f t="shared" si="100"/>
        <v>0.66866104055333</v>
      </c>
      <c r="KQ10" s="52">
        <f t="shared" ref="KQ10:LO10" si="101">KQ6-SUM(KQ7:KQ9)</f>
        <v>0</v>
      </c>
      <c r="KR10" s="52">
        <f t="shared" si="101"/>
        <v>0</v>
      </c>
      <c r="KS10" s="52">
        <f t="shared" si="101"/>
        <v>0</v>
      </c>
      <c r="KT10" s="52">
        <f t="shared" si="101"/>
        <v>0</v>
      </c>
      <c r="KU10" s="52">
        <f t="shared" si="101"/>
        <v>0</v>
      </c>
      <c r="KV10" s="52">
        <f t="shared" si="101"/>
        <v>0</v>
      </c>
      <c r="KW10" s="52">
        <f t="shared" si="101"/>
        <v>0</v>
      </c>
      <c r="KX10" s="52">
        <f t="shared" si="101"/>
        <v>0</v>
      </c>
      <c r="KY10" s="52">
        <f t="shared" si="101"/>
        <v>0</v>
      </c>
      <c r="KZ10" s="52">
        <f t="shared" si="101"/>
        <v>0</v>
      </c>
      <c r="LA10" s="52">
        <f t="shared" si="101"/>
        <v>0</v>
      </c>
      <c r="LB10" s="52">
        <f t="shared" si="101"/>
        <v>0</v>
      </c>
      <c r="LC10" s="52">
        <f t="shared" si="101"/>
        <v>0</v>
      </c>
      <c r="LD10" s="52">
        <f t="shared" si="101"/>
        <v>0</v>
      </c>
      <c r="LE10" s="52">
        <f t="shared" si="101"/>
        <v>0</v>
      </c>
      <c r="LF10" s="52">
        <f t="shared" si="101"/>
        <v>0</v>
      </c>
      <c r="LG10" s="52">
        <f t="shared" si="101"/>
        <v>0</v>
      </c>
      <c r="LH10" s="52">
        <f t="shared" si="101"/>
        <v>0</v>
      </c>
      <c r="LI10" s="52">
        <f t="shared" si="101"/>
        <v>0</v>
      </c>
      <c r="LJ10" s="52">
        <f t="shared" si="101"/>
        <v>0</v>
      </c>
      <c r="LK10" s="52">
        <f t="shared" si="101"/>
        <v>0</v>
      </c>
      <c r="LL10" s="52">
        <f t="shared" si="101"/>
        <v>0</v>
      </c>
      <c r="LM10" s="52">
        <f t="shared" si="101"/>
        <v>0</v>
      </c>
      <c r="LN10" s="52">
        <f t="shared" si="101"/>
        <v>0</v>
      </c>
      <c r="LO10" s="55">
        <f t="shared" si="101"/>
        <v>0</v>
      </c>
      <c r="LP10" s="54" t="str">
        <f t="shared" ref="LP10:MN10" si="102">IFERROR(KQ10/KQ$6,"")</f>
        <v/>
      </c>
      <c r="LQ10" s="54" t="str">
        <f t="shared" si="102"/>
        <v/>
      </c>
      <c r="LR10" s="54" t="str">
        <f t="shared" si="102"/>
        <v/>
      </c>
      <c r="LS10" s="54" t="str">
        <f t="shared" si="102"/>
        <v/>
      </c>
      <c r="LT10" s="54" t="str">
        <f t="shared" si="102"/>
        <v/>
      </c>
      <c r="LU10" s="54" t="str">
        <f t="shared" si="102"/>
        <v/>
      </c>
      <c r="LV10" s="54" t="str">
        <f t="shared" si="102"/>
        <v/>
      </c>
      <c r="LW10" s="54" t="str">
        <f t="shared" si="102"/>
        <v/>
      </c>
      <c r="LX10" s="54" t="str">
        <f t="shared" si="102"/>
        <v/>
      </c>
      <c r="LY10" s="54" t="str">
        <f t="shared" si="102"/>
        <v/>
      </c>
      <c r="LZ10" s="54" t="str">
        <f t="shared" si="102"/>
        <v/>
      </c>
      <c r="MA10" s="54" t="str">
        <f t="shared" si="102"/>
        <v/>
      </c>
      <c r="MB10" s="54" t="str">
        <f t="shared" si="102"/>
        <v/>
      </c>
      <c r="MC10" s="54" t="str">
        <f t="shared" si="102"/>
        <v/>
      </c>
      <c r="MD10" s="54" t="str">
        <f t="shared" si="102"/>
        <v/>
      </c>
      <c r="ME10" s="54" t="str">
        <f t="shared" si="102"/>
        <v/>
      </c>
      <c r="MF10" s="54" t="str">
        <f t="shared" si="102"/>
        <v/>
      </c>
      <c r="MG10" s="54" t="str">
        <f t="shared" si="102"/>
        <v/>
      </c>
      <c r="MH10" s="54" t="str">
        <f t="shared" si="102"/>
        <v/>
      </c>
      <c r="MI10" s="54" t="str">
        <f t="shared" si="102"/>
        <v/>
      </c>
      <c r="MJ10" s="54" t="str">
        <f t="shared" si="102"/>
        <v/>
      </c>
      <c r="MK10" s="54" t="str">
        <f t="shared" si="102"/>
        <v/>
      </c>
      <c r="ML10" s="54" t="str">
        <f t="shared" si="102"/>
        <v/>
      </c>
      <c r="MM10" s="54" t="str">
        <f t="shared" si="102"/>
        <v/>
      </c>
      <c r="MN10" s="56" t="str">
        <f t="shared" si="102"/>
        <v/>
      </c>
      <c r="MO10" s="52">
        <f t="shared" ref="MO10:NM10" si="103">MO6-SUM(MO7:MO9)</f>
        <v>0</v>
      </c>
      <c r="MP10" s="52">
        <f t="shared" si="103"/>
        <v>0</v>
      </c>
      <c r="MQ10" s="52">
        <f t="shared" si="103"/>
        <v>0</v>
      </c>
      <c r="MR10" s="52">
        <f t="shared" si="103"/>
        <v>0</v>
      </c>
      <c r="MS10" s="52">
        <f t="shared" si="103"/>
        <v>0</v>
      </c>
      <c r="MT10" s="52">
        <f t="shared" si="103"/>
        <v>0</v>
      </c>
      <c r="MU10" s="52">
        <f t="shared" si="103"/>
        <v>0</v>
      </c>
      <c r="MV10" s="52">
        <f t="shared" si="103"/>
        <v>0</v>
      </c>
      <c r="MW10" s="52">
        <f t="shared" si="103"/>
        <v>0</v>
      </c>
      <c r="MX10" s="52">
        <f t="shared" si="103"/>
        <v>0</v>
      </c>
      <c r="MY10" s="52">
        <f t="shared" si="103"/>
        <v>0</v>
      </c>
      <c r="MZ10" s="52">
        <f t="shared" si="103"/>
        <v>0</v>
      </c>
      <c r="NA10" s="52">
        <f t="shared" si="103"/>
        <v>0</v>
      </c>
      <c r="NB10" s="52">
        <f t="shared" si="103"/>
        <v>0</v>
      </c>
      <c r="NC10" s="52">
        <f t="shared" si="103"/>
        <v>0</v>
      </c>
      <c r="ND10" s="52">
        <f t="shared" si="103"/>
        <v>0</v>
      </c>
      <c r="NE10" s="52">
        <f t="shared" si="103"/>
        <v>0</v>
      </c>
      <c r="NF10" s="52">
        <f t="shared" si="103"/>
        <v>0</v>
      </c>
      <c r="NG10" s="52">
        <f t="shared" si="103"/>
        <v>0</v>
      </c>
      <c r="NH10" s="52">
        <f t="shared" si="103"/>
        <v>0</v>
      </c>
      <c r="NI10" s="52">
        <f t="shared" si="103"/>
        <v>0</v>
      </c>
      <c r="NJ10" s="52">
        <f t="shared" si="103"/>
        <v>0</v>
      </c>
      <c r="NK10" s="52">
        <f t="shared" si="103"/>
        <v>0</v>
      </c>
      <c r="NL10" s="52">
        <f t="shared" si="103"/>
        <v>0</v>
      </c>
      <c r="NM10" s="55">
        <f t="shared" si="103"/>
        <v>0</v>
      </c>
      <c r="NN10" s="54" t="str">
        <f t="shared" ref="NN10:OL10" si="104">IFERROR(MO10/MO$6,"")</f>
        <v/>
      </c>
      <c r="NO10" s="54" t="str">
        <f t="shared" si="104"/>
        <v/>
      </c>
      <c r="NP10" s="54" t="str">
        <f t="shared" si="104"/>
        <v/>
      </c>
      <c r="NQ10" s="54" t="str">
        <f t="shared" si="104"/>
        <v/>
      </c>
      <c r="NR10" s="54" t="str">
        <f t="shared" si="104"/>
        <v/>
      </c>
      <c r="NS10" s="54" t="str">
        <f t="shared" si="104"/>
        <v/>
      </c>
      <c r="NT10" s="54" t="str">
        <f t="shared" si="104"/>
        <v/>
      </c>
      <c r="NU10" s="54" t="str">
        <f t="shared" si="104"/>
        <v/>
      </c>
      <c r="NV10" s="54" t="str">
        <f t="shared" si="104"/>
        <v/>
      </c>
      <c r="NW10" s="54" t="str">
        <f t="shared" si="104"/>
        <v/>
      </c>
      <c r="NX10" s="54" t="str">
        <f t="shared" si="104"/>
        <v/>
      </c>
      <c r="NY10" s="54" t="str">
        <f t="shared" si="104"/>
        <v/>
      </c>
      <c r="NZ10" s="54" t="str">
        <f t="shared" si="104"/>
        <v/>
      </c>
      <c r="OA10" s="54" t="str">
        <f t="shared" si="104"/>
        <v/>
      </c>
      <c r="OB10" s="54" t="str">
        <f t="shared" si="104"/>
        <v/>
      </c>
      <c r="OC10" s="54" t="str">
        <f t="shared" si="104"/>
        <v/>
      </c>
      <c r="OD10" s="54" t="str">
        <f t="shared" si="104"/>
        <v/>
      </c>
      <c r="OE10" s="54" t="str">
        <f t="shared" si="104"/>
        <v/>
      </c>
      <c r="OF10" s="54" t="str">
        <f t="shared" si="104"/>
        <v/>
      </c>
      <c r="OG10" s="54" t="str">
        <f t="shared" si="104"/>
        <v/>
      </c>
      <c r="OH10" s="54" t="str">
        <f t="shared" si="104"/>
        <v/>
      </c>
      <c r="OI10" s="54" t="str">
        <f t="shared" si="104"/>
        <v/>
      </c>
      <c r="OJ10" s="54" t="str">
        <f t="shared" si="104"/>
        <v/>
      </c>
      <c r="OK10" s="54" t="str">
        <f t="shared" si="104"/>
        <v/>
      </c>
      <c r="OL10" s="56" t="str">
        <f t="shared" si="104"/>
        <v/>
      </c>
      <c r="OM10" s="52">
        <f t="shared" ref="OM10:PK10" si="105">OM6-SUM(OM7:OM9)</f>
        <v>0</v>
      </c>
      <c r="ON10" s="52">
        <f t="shared" si="105"/>
        <v>0</v>
      </c>
      <c r="OO10" s="52">
        <f t="shared" si="105"/>
        <v>0</v>
      </c>
      <c r="OP10" s="52">
        <f t="shared" si="105"/>
        <v>0</v>
      </c>
      <c r="OQ10" s="52">
        <f t="shared" si="105"/>
        <v>0</v>
      </c>
      <c r="OR10" s="52">
        <f t="shared" si="105"/>
        <v>0</v>
      </c>
      <c r="OS10" s="52">
        <f t="shared" si="105"/>
        <v>0</v>
      </c>
      <c r="OT10" s="52">
        <f t="shared" si="105"/>
        <v>0</v>
      </c>
      <c r="OU10" s="52">
        <f t="shared" si="105"/>
        <v>0</v>
      </c>
      <c r="OV10" s="52">
        <f t="shared" si="105"/>
        <v>0</v>
      </c>
      <c r="OW10" s="52">
        <f t="shared" si="105"/>
        <v>0</v>
      </c>
      <c r="OX10" s="52">
        <f t="shared" si="105"/>
        <v>0</v>
      </c>
      <c r="OY10" s="52">
        <f t="shared" si="105"/>
        <v>0</v>
      </c>
      <c r="OZ10" s="52">
        <f t="shared" si="105"/>
        <v>0</v>
      </c>
      <c r="PA10" s="52">
        <f t="shared" si="105"/>
        <v>0</v>
      </c>
      <c r="PB10" s="52">
        <f t="shared" si="105"/>
        <v>0</v>
      </c>
      <c r="PC10" s="52">
        <f t="shared" si="105"/>
        <v>0</v>
      </c>
      <c r="PD10" s="52">
        <f t="shared" si="105"/>
        <v>0</v>
      </c>
      <c r="PE10" s="52">
        <f t="shared" si="105"/>
        <v>0</v>
      </c>
      <c r="PF10" s="52">
        <f t="shared" si="105"/>
        <v>0</v>
      </c>
      <c r="PG10" s="52">
        <f t="shared" si="105"/>
        <v>0</v>
      </c>
      <c r="PH10" s="52">
        <f t="shared" si="105"/>
        <v>0</v>
      </c>
      <c r="PI10" s="52">
        <f t="shared" si="105"/>
        <v>0</v>
      </c>
      <c r="PJ10" s="52">
        <f t="shared" si="105"/>
        <v>0</v>
      </c>
      <c r="PK10" s="55">
        <f t="shared" si="105"/>
        <v>0</v>
      </c>
      <c r="PL10" s="54" t="str">
        <f t="shared" ref="PL10:QJ10" si="106">IFERROR(OM10/OM$6,"")</f>
        <v/>
      </c>
      <c r="PM10" s="54" t="str">
        <f t="shared" si="106"/>
        <v/>
      </c>
      <c r="PN10" s="54" t="str">
        <f t="shared" si="106"/>
        <v/>
      </c>
      <c r="PO10" s="54" t="str">
        <f t="shared" si="106"/>
        <v/>
      </c>
      <c r="PP10" s="54" t="str">
        <f t="shared" si="106"/>
        <v/>
      </c>
      <c r="PQ10" s="54" t="str">
        <f t="shared" si="106"/>
        <v/>
      </c>
      <c r="PR10" s="54" t="str">
        <f t="shared" si="106"/>
        <v/>
      </c>
      <c r="PS10" s="54" t="str">
        <f t="shared" si="106"/>
        <v/>
      </c>
      <c r="PT10" s="54" t="str">
        <f t="shared" si="106"/>
        <v/>
      </c>
      <c r="PU10" s="54" t="str">
        <f t="shared" si="106"/>
        <v/>
      </c>
      <c r="PV10" s="54" t="str">
        <f t="shared" si="106"/>
        <v/>
      </c>
      <c r="PW10" s="54" t="str">
        <f t="shared" si="106"/>
        <v/>
      </c>
      <c r="PX10" s="54" t="str">
        <f t="shared" si="106"/>
        <v/>
      </c>
      <c r="PY10" s="54" t="str">
        <f t="shared" si="106"/>
        <v/>
      </c>
      <c r="PZ10" s="54" t="str">
        <f t="shared" si="106"/>
        <v/>
      </c>
      <c r="QA10" s="54" t="str">
        <f t="shared" si="106"/>
        <v/>
      </c>
      <c r="QB10" s="54" t="str">
        <f t="shared" si="106"/>
        <v/>
      </c>
      <c r="QC10" s="54" t="str">
        <f t="shared" si="106"/>
        <v/>
      </c>
      <c r="QD10" s="54" t="str">
        <f t="shared" si="106"/>
        <v/>
      </c>
      <c r="QE10" s="54" t="str">
        <f t="shared" si="106"/>
        <v/>
      </c>
      <c r="QF10" s="54" t="str">
        <f t="shared" si="106"/>
        <v/>
      </c>
      <c r="QG10" s="54" t="str">
        <f t="shared" si="106"/>
        <v/>
      </c>
      <c r="QH10" s="54" t="str">
        <f t="shared" si="106"/>
        <v/>
      </c>
      <c r="QI10" s="54" t="str">
        <f t="shared" si="106"/>
        <v/>
      </c>
      <c r="QJ10" s="56" t="str">
        <f t="shared" si="106"/>
        <v/>
      </c>
      <c r="QK10" s="52">
        <f t="shared" ref="QK10:RI10" si="107">QK6-SUM(QK7:QK9)</f>
        <v>0</v>
      </c>
      <c r="QL10" s="52">
        <f t="shared" si="107"/>
        <v>0</v>
      </c>
      <c r="QM10" s="52">
        <f t="shared" si="107"/>
        <v>0</v>
      </c>
      <c r="QN10" s="52">
        <f t="shared" si="107"/>
        <v>0</v>
      </c>
      <c r="QO10" s="52">
        <f t="shared" si="107"/>
        <v>0</v>
      </c>
      <c r="QP10" s="52">
        <f t="shared" si="107"/>
        <v>0</v>
      </c>
      <c r="QQ10" s="52">
        <f t="shared" si="107"/>
        <v>0</v>
      </c>
      <c r="QR10" s="52">
        <f t="shared" si="107"/>
        <v>0</v>
      </c>
      <c r="QS10" s="52">
        <f t="shared" si="107"/>
        <v>0</v>
      </c>
      <c r="QT10" s="52">
        <f t="shared" si="107"/>
        <v>0</v>
      </c>
      <c r="QU10" s="52">
        <f t="shared" si="107"/>
        <v>0</v>
      </c>
      <c r="QV10" s="52">
        <f t="shared" si="107"/>
        <v>0</v>
      </c>
      <c r="QW10" s="52">
        <f t="shared" si="107"/>
        <v>0</v>
      </c>
      <c r="QX10" s="52">
        <f t="shared" si="107"/>
        <v>0</v>
      </c>
      <c r="QY10" s="52">
        <f t="shared" si="107"/>
        <v>0</v>
      </c>
      <c r="QZ10" s="52">
        <f t="shared" si="107"/>
        <v>0</v>
      </c>
      <c r="RA10" s="52">
        <f t="shared" si="107"/>
        <v>0</v>
      </c>
      <c r="RB10" s="52">
        <f t="shared" si="107"/>
        <v>0</v>
      </c>
      <c r="RC10" s="52">
        <f t="shared" si="107"/>
        <v>0</v>
      </c>
      <c r="RD10" s="52">
        <f t="shared" si="107"/>
        <v>0</v>
      </c>
      <c r="RE10" s="52">
        <f t="shared" si="107"/>
        <v>0</v>
      </c>
      <c r="RF10" s="52">
        <f t="shared" si="107"/>
        <v>0</v>
      </c>
      <c r="RG10" s="52">
        <f t="shared" si="107"/>
        <v>0</v>
      </c>
      <c r="RH10" s="52">
        <f t="shared" si="107"/>
        <v>0</v>
      </c>
      <c r="RI10" s="55">
        <f t="shared" si="107"/>
        <v>0</v>
      </c>
      <c r="RJ10" s="54" t="str">
        <f t="shared" ref="RJ10:SH10" si="108">IFERROR(QK10/QK$6,"")</f>
        <v/>
      </c>
      <c r="RK10" s="54" t="str">
        <f t="shared" si="108"/>
        <v/>
      </c>
      <c r="RL10" s="54" t="str">
        <f t="shared" si="108"/>
        <v/>
      </c>
      <c r="RM10" s="54" t="str">
        <f t="shared" si="108"/>
        <v/>
      </c>
      <c r="RN10" s="54" t="str">
        <f t="shared" si="108"/>
        <v/>
      </c>
      <c r="RO10" s="54" t="str">
        <f t="shared" si="108"/>
        <v/>
      </c>
      <c r="RP10" s="54" t="str">
        <f t="shared" si="108"/>
        <v/>
      </c>
      <c r="RQ10" s="54" t="str">
        <f t="shared" si="108"/>
        <v/>
      </c>
      <c r="RR10" s="54" t="str">
        <f t="shared" si="108"/>
        <v/>
      </c>
      <c r="RS10" s="54" t="str">
        <f t="shared" si="108"/>
        <v/>
      </c>
      <c r="RT10" s="54" t="str">
        <f t="shared" si="108"/>
        <v/>
      </c>
      <c r="RU10" s="54" t="str">
        <f t="shared" si="108"/>
        <v/>
      </c>
      <c r="RV10" s="54" t="str">
        <f t="shared" si="108"/>
        <v/>
      </c>
      <c r="RW10" s="54" t="str">
        <f t="shared" si="108"/>
        <v/>
      </c>
      <c r="RX10" s="54" t="str">
        <f t="shared" si="108"/>
        <v/>
      </c>
      <c r="RY10" s="54" t="str">
        <f t="shared" si="108"/>
        <v/>
      </c>
      <c r="RZ10" s="54" t="str">
        <f t="shared" si="108"/>
        <v/>
      </c>
      <c r="SA10" s="54" t="str">
        <f t="shared" si="108"/>
        <v/>
      </c>
      <c r="SB10" s="54" t="str">
        <f t="shared" si="108"/>
        <v/>
      </c>
      <c r="SC10" s="54" t="str">
        <f t="shared" si="108"/>
        <v/>
      </c>
      <c r="SD10" s="54" t="str">
        <f t="shared" si="108"/>
        <v/>
      </c>
      <c r="SE10" s="54" t="str">
        <f t="shared" si="108"/>
        <v/>
      </c>
      <c r="SF10" s="54" t="str">
        <f t="shared" si="108"/>
        <v/>
      </c>
      <c r="SG10" s="54" t="str">
        <f t="shared" si="108"/>
        <v/>
      </c>
      <c r="SH10" s="56" t="str">
        <f t="shared" si="108"/>
        <v/>
      </c>
      <c r="SI10" s="52">
        <f t="shared" ref="SI10:TG10" si="109">SI6-SUM(SI7:SI9)</f>
        <v>0</v>
      </c>
      <c r="SJ10" s="52">
        <f t="shared" si="109"/>
        <v>0</v>
      </c>
      <c r="SK10" s="52">
        <f t="shared" si="109"/>
        <v>0</v>
      </c>
      <c r="SL10" s="52">
        <f t="shared" si="109"/>
        <v>0</v>
      </c>
      <c r="SM10" s="52">
        <f t="shared" si="109"/>
        <v>0</v>
      </c>
      <c r="SN10" s="52">
        <f t="shared" si="109"/>
        <v>0</v>
      </c>
      <c r="SO10" s="52">
        <f t="shared" si="109"/>
        <v>0</v>
      </c>
      <c r="SP10" s="52">
        <f t="shared" si="109"/>
        <v>0</v>
      </c>
      <c r="SQ10" s="52">
        <f t="shared" si="109"/>
        <v>0</v>
      </c>
      <c r="SR10" s="52">
        <f t="shared" si="109"/>
        <v>0</v>
      </c>
      <c r="SS10" s="52">
        <f t="shared" si="109"/>
        <v>0</v>
      </c>
      <c r="ST10" s="52">
        <f t="shared" si="109"/>
        <v>0</v>
      </c>
      <c r="SU10" s="52">
        <f t="shared" si="109"/>
        <v>0</v>
      </c>
      <c r="SV10" s="52">
        <f t="shared" si="109"/>
        <v>0</v>
      </c>
      <c r="SW10" s="52">
        <f t="shared" si="109"/>
        <v>0</v>
      </c>
      <c r="SX10" s="52">
        <f t="shared" si="109"/>
        <v>0</v>
      </c>
      <c r="SY10" s="52">
        <f t="shared" si="109"/>
        <v>0</v>
      </c>
      <c r="SZ10" s="52">
        <f t="shared" si="109"/>
        <v>0</v>
      </c>
      <c r="TA10" s="52">
        <f t="shared" si="109"/>
        <v>0</v>
      </c>
      <c r="TB10" s="52">
        <f t="shared" si="109"/>
        <v>0</v>
      </c>
      <c r="TC10" s="52">
        <f t="shared" si="109"/>
        <v>0</v>
      </c>
      <c r="TD10" s="52">
        <f t="shared" si="109"/>
        <v>0</v>
      </c>
      <c r="TE10" s="52">
        <f t="shared" si="109"/>
        <v>0</v>
      </c>
      <c r="TF10" s="52">
        <f t="shared" si="109"/>
        <v>0</v>
      </c>
      <c r="TG10" s="55">
        <f t="shared" si="109"/>
        <v>0</v>
      </c>
      <c r="TH10" s="54" t="str">
        <f t="shared" ref="TH10:UA10" si="110">IFERROR(SI10/SI$6,"")</f>
        <v/>
      </c>
      <c r="TI10" s="54" t="str">
        <f t="shared" si="110"/>
        <v/>
      </c>
      <c r="TJ10" s="54" t="str">
        <f t="shared" si="110"/>
        <v/>
      </c>
      <c r="TK10" s="54" t="str">
        <f t="shared" si="110"/>
        <v/>
      </c>
      <c r="TL10" s="54" t="str">
        <f t="shared" si="110"/>
        <v/>
      </c>
      <c r="TM10" s="54" t="str">
        <f t="shared" si="110"/>
        <v/>
      </c>
      <c r="TN10" s="54" t="str">
        <f t="shared" si="110"/>
        <v/>
      </c>
      <c r="TO10" s="54" t="str">
        <f t="shared" si="110"/>
        <v/>
      </c>
      <c r="TP10" s="54" t="str">
        <f t="shared" si="110"/>
        <v/>
      </c>
      <c r="TQ10" s="54" t="str">
        <f t="shared" si="110"/>
        <v/>
      </c>
      <c r="TR10" s="54" t="str">
        <f t="shared" si="110"/>
        <v/>
      </c>
      <c r="TS10" s="54" t="str">
        <f t="shared" si="110"/>
        <v/>
      </c>
      <c r="TT10" s="54" t="str">
        <f t="shared" si="110"/>
        <v/>
      </c>
      <c r="TU10" s="54" t="str">
        <f t="shared" si="110"/>
        <v/>
      </c>
      <c r="TV10" s="54" t="str">
        <f t="shared" si="110"/>
        <v/>
      </c>
      <c r="TW10" s="54" t="str">
        <f t="shared" si="110"/>
        <v/>
      </c>
      <c r="TX10" s="54" t="str">
        <f t="shared" si="110"/>
        <v/>
      </c>
      <c r="TY10" s="54" t="str">
        <f t="shared" si="110"/>
        <v/>
      </c>
      <c r="TZ10" s="54" t="str">
        <f t="shared" si="110"/>
        <v/>
      </c>
      <c r="UA10" s="54" t="str">
        <f t="shared" si="110"/>
        <v/>
      </c>
      <c r="UB10" s="54" t="str">
        <f t="shared" ref="UB10:UG10" si="111">IFERROR(TB10/TB$6,"")</f>
        <v/>
      </c>
      <c r="UC10" s="54" t="str">
        <f t="shared" si="111"/>
        <v/>
      </c>
      <c r="UD10" s="54" t="str">
        <f t="shared" si="111"/>
        <v/>
      </c>
      <c r="UE10" s="54" t="str">
        <f t="shared" si="111"/>
        <v/>
      </c>
      <c r="UF10" s="54" t="str">
        <f t="shared" si="111"/>
        <v/>
      </c>
      <c r="UG10" s="56" t="str">
        <f t="shared" si="111"/>
        <v/>
      </c>
      <c r="UH10" s="52">
        <f t="shared" ref="UH10:VF10" si="112">UH6-SUM(UH7:UH9)</f>
        <v>0</v>
      </c>
      <c r="UI10" s="52">
        <f t="shared" si="112"/>
        <v>0</v>
      </c>
      <c r="UJ10" s="52">
        <f t="shared" si="112"/>
        <v>0</v>
      </c>
      <c r="UK10" s="52">
        <f t="shared" si="112"/>
        <v>0</v>
      </c>
      <c r="UL10" s="52">
        <f t="shared" si="112"/>
        <v>0</v>
      </c>
      <c r="UM10" s="52">
        <f t="shared" si="112"/>
        <v>0</v>
      </c>
      <c r="UN10" s="52">
        <f t="shared" si="112"/>
        <v>0</v>
      </c>
      <c r="UO10" s="52">
        <f t="shared" si="112"/>
        <v>0</v>
      </c>
      <c r="UP10" s="52">
        <f t="shared" si="112"/>
        <v>0</v>
      </c>
      <c r="UQ10" s="52">
        <f t="shared" si="112"/>
        <v>0</v>
      </c>
      <c r="UR10" s="52">
        <f t="shared" si="112"/>
        <v>0</v>
      </c>
      <c r="US10" s="52">
        <f t="shared" si="112"/>
        <v>0</v>
      </c>
      <c r="UT10" s="52">
        <f t="shared" si="112"/>
        <v>0</v>
      </c>
      <c r="UU10" s="52">
        <f t="shared" si="112"/>
        <v>0</v>
      </c>
      <c r="UV10" s="52">
        <f t="shared" si="112"/>
        <v>0</v>
      </c>
      <c r="UW10" s="52">
        <f t="shared" si="112"/>
        <v>0</v>
      </c>
      <c r="UX10" s="52">
        <f t="shared" si="112"/>
        <v>0</v>
      </c>
      <c r="UY10" s="52">
        <f t="shared" si="112"/>
        <v>0</v>
      </c>
      <c r="UZ10" s="52">
        <f t="shared" si="112"/>
        <v>0</v>
      </c>
      <c r="VA10" s="52">
        <f t="shared" si="112"/>
        <v>0</v>
      </c>
      <c r="VB10" s="52">
        <f t="shared" si="112"/>
        <v>0</v>
      </c>
      <c r="VC10" s="52">
        <f t="shared" si="112"/>
        <v>0</v>
      </c>
      <c r="VD10" s="52">
        <f t="shared" si="112"/>
        <v>0</v>
      </c>
      <c r="VE10" s="52">
        <f t="shared" si="112"/>
        <v>0</v>
      </c>
      <c r="VF10" s="55">
        <f t="shared" si="112"/>
        <v>0</v>
      </c>
      <c r="VG10" s="54" t="str">
        <f t="shared" ref="VG10:WE10" si="113">IFERROR(UH10/UH$6,"")</f>
        <v/>
      </c>
      <c r="VH10" s="54" t="str">
        <f t="shared" si="113"/>
        <v/>
      </c>
      <c r="VI10" s="54" t="str">
        <f t="shared" si="113"/>
        <v/>
      </c>
      <c r="VJ10" s="54" t="str">
        <f t="shared" si="113"/>
        <v/>
      </c>
      <c r="VK10" s="54" t="str">
        <f t="shared" si="113"/>
        <v/>
      </c>
      <c r="VL10" s="54" t="str">
        <f t="shared" si="113"/>
        <v/>
      </c>
      <c r="VM10" s="54" t="str">
        <f t="shared" si="113"/>
        <v/>
      </c>
      <c r="VN10" s="54" t="str">
        <f t="shared" si="113"/>
        <v/>
      </c>
      <c r="VO10" s="54" t="str">
        <f t="shared" si="113"/>
        <v/>
      </c>
      <c r="VP10" s="54" t="str">
        <f t="shared" si="113"/>
        <v/>
      </c>
      <c r="VQ10" s="54" t="str">
        <f t="shared" si="113"/>
        <v/>
      </c>
      <c r="VR10" s="54" t="str">
        <f t="shared" si="113"/>
        <v/>
      </c>
      <c r="VS10" s="54" t="str">
        <f t="shared" si="113"/>
        <v/>
      </c>
      <c r="VT10" s="54" t="str">
        <f t="shared" si="113"/>
        <v/>
      </c>
      <c r="VU10" s="54" t="str">
        <f t="shared" si="113"/>
        <v/>
      </c>
      <c r="VV10" s="54" t="str">
        <f t="shared" si="113"/>
        <v/>
      </c>
      <c r="VW10" s="54" t="str">
        <f t="shared" si="113"/>
        <v/>
      </c>
      <c r="VX10" s="54" t="str">
        <f t="shared" si="113"/>
        <v/>
      </c>
      <c r="VY10" s="54" t="str">
        <f t="shared" si="113"/>
        <v/>
      </c>
      <c r="VZ10" s="54" t="str">
        <f t="shared" si="113"/>
        <v/>
      </c>
      <c r="WA10" s="54" t="str">
        <f t="shared" si="113"/>
        <v/>
      </c>
      <c r="WB10" s="54" t="str">
        <f t="shared" si="113"/>
        <v/>
      </c>
      <c r="WC10" s="54" t="str">
        <f t="shared" si="113"/>
        <v/>
      </c>
      <c r="WD10" s="54" t="str">
        <f t="shared" si="113"/>
        <v/>
      </c>
      <c r="WE10" s="56" t="str">
        <f t="shared" si="113"/>
        <v/>
      </c>
      <c r="WF10" s="52">
        <f t="shared" ref="WF10:XD10" si="114">WF6-SUM(WF7:WF9)</f>
        <v>1705258.59000009</v>
      </c>
      <c r="WG10" s="52">
        <f t="shared" si="114"/>
        <v>154457.780000002</v>
      </c>
      <c r="WH10" s="52">
        <f t="shared" si="114"/>
        <v>1329571.37000001</v>
      </c>
      <c r="WI10" s="52">
        <f t="shared" si="114"/>
        <v>1262541.86999995</v>
      </c>
      <c r="WJ10" s="52">
        <f t="shared" si="114"/>
        <v>423853.099999993</v>
      </c>
      <c r="WK10" s="52">
        <f t="shared" si="114"/>
        <v>1066910.33000001</v>
      </c>
      <c r="WL10" s="52">
        <f t="shared" si="114"/>
        <v>2572608.89000006</v>
      </c>
      <c r="WM10" s="52">
        <f t="shared" si="114"/>
        <v>327627.319999997</v>
      </c>
      <c r="WN10" s="52">
        <f t="shared" si="114"/>
        <v>512365.779999992</v>
      </c>
      <c r="WO10" s="52">
        <f t="shared" si="114"/>
        <v>1921302.94000013</v>
      </c>
      <c r="WP10" s="52">
        <f t="shared" si="114"/>
        <v>220946.6</v>
      </c>
      <c r="WQ10" s="52">
        <f t="shared" si="114"/>
        <v>266639.9</v>
      </c>
      <c r="WR10" s="52">
        <f t="shared" si="114"/>
        <v>3196.42</v>
      </c>
      <c r="WS10" s="52">
        <f t="shared" si="114"/>
        <v>725239.909999991</v>
      </c>
      <c r="WT10" s="52">
        <f t="shared" si="114"/>
        <v>2524956.25000015</v>
      </c>
      <c r="WU10" s="52">
        <f t="shared" si="114"/>
        <v>71784.6799999999</v>
      </c>
      <c r="WV10" s="52">
        <f t="shared" si="114"/>
        <v>308360.039999996</v>
      </c>
      <c r="WW10" s="52">
        <f t="shared" si="114"/>
        <v>2152591.49000005</v>
      </c>
      <c r="WX10" s="52">
        <f t="shared" si="114"/>
        <v>1603537.43000002</v>
      </c>
      <c r="WY10" s="52">
        <f t="shared" si="114"/>
        <v>766256.869999979</v>
      </c>
      <c r="WZ10" s="52">
        <f t="shared" si="114"/>
        <v>7186.46</v>
      </c>
      <c r="XA10" s="52">
        <f t="shared" si="114"/>
        <v>214146.549999994</v>
      </c>
      <c r="XB10" s="52">
        <f t="shared" si="114"/>
        <v>28801.9600000002</v>
      </c>
      <c r="XC10" s="52">
        <f t="shared" si="114"/>
        <v>0</v>
      </c>
      <c r="XD10" s="55">
        <f t="shared" si="114"/>
        <v>20170142.5300004</v>
      </c>
      <c r="XE10" s="54">
        <f t="shared" ref="XE10:YC10" si="115">IFERROR(WF10/WF$6,"")</f>
        <v>0.770102448241471</v>
      </c>
      <c r="XF10" s="54">
        <f t="shared" si="115"/>
        <v>0.831424105810602</v>
      </c>
      <c r="XG10" s="54">
        <f t="shared" si="115"/>
        <v>0.690765176792576</v>
      </c>
      <c r="XH10" s="54">
        <f t="shared" si="115"/>
        <v>0.790136898928601</v>
      </c>
      <c r="XI10" s="54">
        <f t="shared" si="115"/>
        <v>0.698704548435256</v>
      </c>
      <c r="XJ10" s="54">
        <f t="shared" si="115"/>
        <v>0.617485250064468</v>
      </c>
      <c r="XK10" s="54">
        <f t="shared" si="115"/>
        <v>0.643636156435125</v>
      </c>
      <c r="XL10" s="54">
        <f t="shared" si="115"/>
        <v>0.68082436050758</v>
      </c>
      <c r="XM10" s="54">
        <f t="shared" si="115"/>
        <v>0.450050350330149</v>
      </c>
      <c r="XN10" s="54">
        <f t="shared" si="115"/>
        <v>0.719590374714269</v>
      </c>
      <c r="XO10" s="54">
        <f t="shared" si="115"/>
        <v>0.8133979359291</v>
      </c>
      <c r="XP10" s="54">
        <f t="shared" si="115"/>
        <v>0.65247586592076</v>
      </c>
      <c r="XQ10" s="54">
        <f t="shared" si="115"/>
        <v>0.427461458634229</v>
      </c>
      <c r="XR10" s="54">
        <f t="shared" si="115"/>
        <v>0.645825603057672</v>
      </c>
      <c r="XS10" s="54">
        <f t="shared" si="115"/>
        <v>0.687518472103501</v>
      </c>
      <c r="XT10" s="54">
        <f t="shared" si="115"/>
        <v>0.639657327132026</v>
      </c>
      <c r="XU10" s="54">
        <f t="shared" si="115"/>
        <v>0.590505803122446</v>
      </c>
      <c r="XV10" s="54">
        <f t="shared" si="115"/>
        <v>0.669497988356804</v>
      </c>
      <c r="XW10" s="54">
        <f t="shared" si="115"/>
        <v>0.679955987033218</v>
      </c>
      <c r="XX10" s="54">
        <f t="shared" si="115"/>
        <v>0.685788884811924</v>
      </c>
      <c r="XY10" s="54">
        <f t="shared" si="115"/>
        <v>0.565880369554656</v>
      </c>
      <c r="XZ10" s="54">
        <f t="shared" si="115"/>
        <v>0.658034117598284</v>
      </c>
      <c r="YA10" s="54">
        <f t="shared" si="115"/>
        <v>0.514623331183857</v>
      </c>
      <c r="YB10" s="54" t="str">
        <f t="shared" si="115"/>
        <v/>
      </c>
      <c r="YC10" s="56">
        <f t="shared" si="115"/>
        <v>0.678066007376804</v>
      </c>
    </row>
    <row r="11" s="18" customFormat="1" customHeight="1" spans="1:653">
      <c r="A11" s="43" t="s">
        <v>58</v>
      </c>
      <c r="B11" s="44" t="s">
        <v>59</v>
      </c>
      <c r="C11" s="37">
        <v>182083.759999999</v>
      </c>
      <c r="D11" s="45">
        <v>7247.34</v>
      </c>
      <c r="E11" s="45">
        <v>77462.5399999956</v>
      </c>
      <c r="F11" s="45">
        <v>52658.6700000001</v>
      </c>
      <c r="G11" s="45">
        <v>48274.3700000003</v>
      </c>
      <c r="H11" s="45">
        <v>101794.680000002</v>
      </c>
      <c r="I11" s="45">
        <v>239290.86999998</v>
      </c>
      <c r="J11" s="45">
        <v>32291.35</v>
      </c>
      <c r="K11" s="37">
        <v>28361.2400000002</v>
      </c>
      <c r="L11" s="46">
        <v>88014.5800000055</v>
      </c>
      <c r="M11" s="45">
        <v>12161.1200000001</v>
      </c>
      <c r="N11" s="45">
        <v>27665.3599999999</v>
      </c>
      <c r="O11" s="45">
        <v>2640.81</v>
      </c>
      <c r="P11" s="45">
        <v>73381.7999999996</v>
      </c>
      <c r="Q11" s="46">
        <v>72128.2200000024</v>
      </c>
      <c r="R11" s="45">
        <v>34532.9499999998</v>
      </c>
      <c r="S11" s="40" t="str">
        <f>IFERROR(#REF!/#REF!,"")</f>
        <v/>
      </c>
      <c r="T11" s="45">
        <v>104510.5</v>
      </c>
      <c r="U11" s="45">
        <v>55194.8000000025</v>
      </c>
      <c r="V11" s="45">
        <v>25279.4200000002</v>
      </c>
      <c r="W11" s="45"/>
      <c r="X11" s="46"/>
      <c r="Y11" s="45"/>
      <c r="Z11" s="45"/>
      <c r="AA11" s="47">
        <f>SUM(C11:Z11)</f>
        <v>1264974.37999999</v>
      </c>
      <c r="AB11" s="40">
        <f t="shared" ref="AB11:AZ11" si="116">IFERROR(C11/C$10,"")</f>
        <v>0.592127828288506</v>
      </c>
      <c r="AC11" s="40">
        <f t="shared" si="116"/>
        <v>0.435557414615941</v>
      </c>
      <c r="AD11" s="40">
        <f t="shared" si="116"/>
        <v>0.432259665145343</v>
      </c>
      <c r="AE11" s="40">
        <f t="shared" si="116"/>
        <v>0.36935796025088</v>
      </c>
      <c r="AF11" s="40">
        <f t="shared" si="116"/>
        <v>0.561585405080252</v>
      </c>
      <c r="AG11" s="40">
        <f t="shared" si="116"/>
        <v>0.689565689103174</v>
      </c>
      <c r="AH11" s="40">
        <f t="shared" si="116"/>
        <v>0.547833743125341</v>
      </c>
      <c r="AI11" s="40">
        <f t="shared" si="116"/>
        <v>0.590648715159518</v>
      </c>
      <c r="AJ11" s="40">
        <f t="shared" si="116"/>
        <v>0.465082307442062</v>
      </c>
      <c r="AK11" s="40">
        <f t="shared" si="116"/>
        <v>0.261621384980259</v>
      </c>
      <c r="AL11" s="40">
        <f t="shared" si="116"/>
        <v>0.445099343904937</v>
      </c>
      <c r="AM11" s="40">
        <f t="shared" si="116"/>
        <v>0.601374720592092</v>
      </c>
      <c r="AN11" s="40">
        <f t="shared" si="116"/>
        <v>1.33434220432417</v>
      </c>
      <c r="AO11" s="40">
        <f t="shared" si="116"/>
        <v>0.650065221965084</v>
      </c>
      <c r="AP11" s="40">
        <f t="shared" si="116"/>
        <v>0.243147531964701</v>
      </c>
      <c r="AQ11" s="40">
        <f t="shared" si="116"/>
        <v>0.97999399510527</v>
      </c>
      <c r="AR11" s="40" t="str">
        <f t="shared" si="116"/>
        <v/>
      </c>
      <c r="AS11" s="40">
        <f t="shared" si="116"/>
        <v>0.364752823470359</v>
      </c>
      <c r="AT11" s="40">
        <f t="shared" si="116"/>
        <v>0.270243857346393</v>
      </c>
      <c r="AU11" s="40">
        <f t="shared" si="116"/>
        <v>0.288512411625364</v>
      </c>
      <c r="AV11" s="40" t="str">
        <f t="shared" si="116"/>
        <v/>
      </c>
      <c r="AW11" s="40" t="str">
        <f t="shared" si="116"/>
        <v/>
      </c>
      <c r="AX11" s="40" t="str">
        <f t="shared" si="116"/>
        <v/>
      </c>
      <c r="AY11" s="40" t="str">
        <f t="shared" si="116"/>
        <v/>
      </c>
      <c r="AZ11" s="41">
        <f t="shared" si="116"/>
        <v>0.441246138516661</v>
      </c>
      <c r="BA11" s="37">
        <v>118952.459999999</v>
      </c>
      <c r="BB11" s="37">
        <v>4951.8</v>
      </c>
      <c r="BC11" s="37">
        <v>63117.8899999958</v>
      </c>
      <c r="BD11" s="37">
        <v>33773.7100000002</v>
      </c>
      <c r="BE11" s="37">
        <v>39197.5300000001</v>
      </c>
      <c r="BF11" s="37">
        <v>76893.710000001</v>
      </c>
      <c r="BG11" s="37">
        <v>145404.119999996</v>
      </c>
      <c r="BH11" s="37">
        <v>25819.3</v>
      </c>
      <c r="BI11" s="37">
        <v>14419.4</v>
      </c>
      <c r="BJ11" s="46">
        <v>50118.5351999998</v>
      </c>
      <c r="BK11" s="45">
        <v>7735.52000000002</v>
      </c>
      <c r="BL11" s="45">
        <v>14012.2399999999</v>
      </c>
      <c r="BM11" s="37">
        <v>537.04</v>
      </c>
      <c r="BN11" s="45">
        <v>44033.6999999999</v>
      </c>
      <c r="BO11" s="46">
        <v>56934.4240000043</v>
      </c>
      <c r="BP11" s="37">
        <v>14602.67</v>
      </c>
      <c r="BQ11" s="40" t="str">
        <f>IFERROR(#REF!/#REF!,"")</f>
        <v/>
      </c>
      <c r="BR11" s="46">
        <v>74653.0668000017</v>
      </c>
      <c r="BS11" s="46">
        <v>50280.7280000028</v>
      </c>
      <c r="BT11" s="46">
        <v>19588.6224000001</v>
      </c>
      <c r="BU11" s="45"/>
      <c r="BV11" s="45"/>
      <c r="BW11" s="45"/>
      <c r="BX11" s="45"/>
      <c r="BY11" s="47">
        <f>SUM(BA11:BX11)</f>
        <v>855026.466400001</v>
      </c>
      <c r="BZ11" s="40">
        <f t="shared" ref="BZ11:CX11" si="117">IFERROR(BA11/BA$10,"")</f>
        <v>0.598173985325345</v>
      </c>
      <c r="CA11" s="40">
        <f t="shared" si="117"/>
        <v>0.445868303263924</v>
      </c>
      <c r="CB11" s="40">
        <f t="shared" si="117"/>
        <v>0.444521671789774</v>
      </c>
      <c r="CC11" s="40">
        <f t="shared" si="117"/>
        <v>0.355896430657146</v>
      </c>
      <c r="CD11" s="40">
        <f t="shared" si="117"/>
        <v>0.590388176069077</v>
      </c>
      <c r="CE11" s="40">
        <f t="shared" si="117"/>
        <v>0.685333719314458</v>
      </c>
      <c r="CF11" s="40">
        <f t="shared" si="117"/>
        <v>0.532064036739613</v>
      </c>
      <c r="CG11" s="40">
        <f t="shared" si="117"/>
        <v>0.584706631006573</v>
      </c>
      <c r="CH11" s="40">
        <f t="shared" si="117"/>
        <v>0.466616745442531</v>
      </c>
      <c r="CI11" s="40">
        <f t="shared" si="117"/>
        <v>0.280498516174347</v>
      </c>
      <c r="CJ11" s="40">
        <f t="shared" si="117"/>
        <v>0.449043778099632</v>
      </c>
      <c r="CK11" s="40">
        <f t="shared" si="117"/>
        <v>0.608957501908931</v>
      </c>
      <c r="CL11" s="40">
        <f t="shared" si="117"/>
        <v>0.704130064245444</v>
      </c>
      <c r="CM11" s="40">
        <f t="shared" si="117"/>
        <v>0.659375166121475</v>
      </c>
      <c r="CN11" s="40">
        <f t="shared" si="117"/>
        <v>0.237507332098879</v>
      </c>
      <c r="CO11" s="40">
        <f t="shared" si="117"/>
        <v>0.868288642482709</v>
      </c>
      <c r="CP11" s="40" t="str">
        <f t="shared" si="117"/>
        <v/>
      </c>
      <c r="CQ11" s="40">
        <f t="shared" si="117"/>
        <v>0.359675637454927</v>
      </c>
      <c r="CR11" s="40">
        <f t="shared" si="117"/>
        <v>0.252957036513401</v>
      </c>
      <c r="CS11" s="40">
        <f t="shared" si="117"/>
        <v>0.294014153296769</v>
      </c>
      <c r="CT11" s="40" t="str">
        <f t="shared" si="117"/>
        <v/>
      </c>
      <c r="CU11" s="40" t="str">
        <f t="shared" si="117"/>
        <v/>
      </c>
      <c r="CV11" s="40" t="str">
        <f t="shared" si="117"/>
        <v/>
      </c>
      <c r="CW11" s="40" t="str">
        <f t="shared" si="117"/>
        <v/>
      </c>
      <c r="CX11" s="41">
        <f t="shared" si="117"/>
        <v>0.42971927660453</v>
      </c>
      <c r="CY11" s="42">
        <v>226485.439999998</v>
      </c>
      <c r="CZ11" s="37">
        <v>22078.8200000001</v>
      </c>
      <c r="DA11" s="37">
        <v>153762.770000004</v>
      </c>
      <c r="DB11" s="37">
        <v>86805.1800000001</v>
      </c>
      <c r="DC11" s="37">
        <v>68985.1100000003</v>
      </c>
      <c r="DD11" s="37">
        <v>141310.920000008</v>
      </c>
      <c r="DE11" s="37">
        <v>276275.799999984</v>
      </c>
      <c r="DF11" s="37">
        <v>83839.0200000001</v>
      </c>
      <c r="DG11" s="37">
        <v>30817.9200000004</v>
      </c>
      <c r="DH11" s="46">
        <v>82236.0500000055</v>
      </c>
      <c r="DI11" s="45">
        <v>20577.4900000004</v>
      </c>
      <c r="DJ11" s="45">
        <v>46014.8399999999</v>
      </c>
      <c r="DK11" s="37">
        <v>247.6</v>
      </c>
      <c r="DL11" s="45">
        <v>102546.92</v>
      </c>
      <c r="DM11" s="46">
        <v>129637.459999983</v>
      </c>
      <c r="DN11" s="37">
        <v>14827.41</v>
      </c>
      <c r="DO11" s="45">
        <v>10741.66</v>
      </c>
      <c r="DP11" s="46">
        <v>155854.919999996</v>
      </c>
      <c r="DQ11" s="46">
        <v>84962.5999999979</v>
      </c>
      <c r="DR11" s="46">
        <v>42329.8900000002</v>
      </c>
      <c r="DS11" s="45"/>
      <c r="DT11" s="45"/>
      <c r="DU11" s="45"/>
      <c r="DV11" s="45"/>
      <c r="DW11" s="47">
        <f>SUM(CY11:DV11)</f>
        <v>1780337.81999998</v>
      </c>
      <c r="DX11" s="40">
        <f t="shared" ref="DX11:EV11" si="118">IFERROR(CY11/CY$10,"")</f>
        <v>0.596824457873239</v>
      </c>
      <c r="DY11" s="40">
        <f t="shared" si="118"/>
        <v>0.433052879994784</v>
      </c>
      <c r="DZ11" s="40">
        <f t="shared" si="118"/>
        <v>0.444256531913829</v>
      </c>
      <c r="EA11" s="40">
        <f t="shared" si="118"/>
        <v>0.340612029165339</v>
      </c>
      <c r="EB11" s="40">
        <f t="shared" si="118"/>
        <v>0.580333322873891</v>
      </c>
      <c r="EC11" s="40">
        <f t="shared" si="118"/>
        <v>0.600787417107981</v>
      </c>
      <c r="ED11" s="40">
        <f t="shared" si="118"/>
        <v>0.527084128297462</v>
      </c>
      <c r="EE11" s="40">
        <f t="shared" si="118"/>
        <v>0.571202746710692</v>
      </c>
      <c r="EF11" s="40">
        <f t="shared" si="118"/>
        <v>0.427698051996733</v>
      </c>
      <c r="EG11" s="40">
        <f t="shared" si="118"/>
        <v>0.259961345962677</v>
      </c>
      <c r="EH11" s="40">
        <f t="shared" si="118"/>
        <v>0.436360100794947</v>
      </c>
      <c r="EI11" s="40">
        <f t="shared" si="118"/>
        <v>0.637227833942681</v>
      </c>
      <c r="EJ11" s="40">
        <f t="shared" si="118"/>
        <v>0.676854104589814</v>
      </c>
      <c r="EK11" s="40">
        <f t="shared" si="118"/>
        <v>0.678749094367302</v>
      </c>
      <c r="EL11" s="40">
        <f t="shared" si="118"/>
        <v>0.24365149860631</v>
      </c>
      <c r="EM11" s="40">
        <f t="shared" si="118"/>
        <v>0.861030990335373</v>
      </c>
      <c r="EN11" s="40">
        <f t="shared" si="118"/>
        <v>0.325676865083586</v>
      </c>
      <c r="EO11" s="40">
        <f t="shared" si="118"/>
        <v>0.348625259763457</v>
      </c>
      <c r="EP11" s="40">
        <f t="shared" si="118"/>
        <v>0.264413947035412</v>
      </c>
      <c r="EQ11" s="40">
        <f t="shared" si="118"/>
        <v>0.293238869484685</v>
      </c>
      <c r="ER11" s="40" t="str">
        <f t="shared" si="118"/>
        <v/>
      </c>
      <c r="ES11" s="40" t="str">
        <f t="shared" si="118"/>
        <v/>
      </c>
      <c r="ET11" s="40" t="str">
        <f t="shared" si="118"/>
        <v/>
      </c>
      <c r="EU11" s="40" t="str">
        <f t="shared" si="118"/>
        <v/>
      </c>
      <c r="EV11" s="41">
        <f t="shared" si="118"/>
        <v>0.422817251654647</v>
      </c>
      <c r="EW11" s="37">
        <v>182141.729999998</v>
      </c>
      <c r="EX11" s="37">
        <v>14939.7400000001</v>
      </c>
      <c r="EY11" s="37">
        <v>125401.319999994</v>
      </c>
      <c r="EZ11" s="37">
        <v>98762.4599999989</v>
      </c>
      <c r="FA11" s="37">
        <v>42820.0000000001</v>
      </c>
      <c r="FB11" s="37">
        <v>113915.860000002</v>
      </c>
      <c r="FC11" s="37">
        <v>240877.369999984</v>
      </c>
      <c r="FD11" s="37">
        <v>31935.4</v>
      </c>
      <c r="FE11" s="37">
        <v>38867.7200000005</v>
      </c>
      <c r="FF11" s="46">
        <v>93440.290000007</v>
      </c>
      <c r="FG11" s="45">
        <v>19435.1000000004</v>
      </c>
      <c r="FH11" s="45">
        <v>33127.7799999999</v>
      </c>
      <c r="FI11" s="37">
        <v>61.16</v>
      </c>
      <c r="FJ11" s="45">
        <v>98495.3599999999</v>
      </c>
      <c r="FK11" s="46">
        <v>129198.069999988</v>
      </c>
      <c r="FL11" s="37">
        <v>1880.79</v>
      </c>
      <c r="FM11" s="45">
        <v>29193.4899999999</v>
      </c>
      <c r="FN11" s="46">
        <v>140435.499999997</v>
      </c>
      <c r="FO11" s="46">
        <v>106299.249999996</v>
      </c>
      <c r="FP11" s="46">
        <v>38179.7399999997</v>
      </c>
      <c r="FQ11" s="45"/>
      <c r="FR11" s="45"/>
      <c r="FS11" s="45"/>
      <c r="FT11" s="45"/>
      <c r="FU11" s="47">
        <f>SUM(EW11:FT11)</f>
        <v>1579408.12999997</v>
      </c>
      <c r="FV11" s="40">
        <f t="shared" ref="FV11:GT11" si="119">IFERROR(EW11/EW$10,"")</f>
        <v>0.585634296301462</v>
      </c>
      <c r="FW11" s="40">
        <f t="shared" si="119"/>
        <v>0.437804842311318</v>
      </c>
      <c r="FX11" s="40">
        <f t="shared" si="119"/>
        <v>0.434553290157509</v>
      </c>
      <c r="FY11" s="40">
        <f t="shared" si="119"/>
        <v>0.33214092688485</v>
      </c>
      <c r="FZ11" s="40">
        <f t="shared" si="119"/>
        <v>0.568754246231274</v>
      </c>
      <c r="GA11" s="40">
        <f t="shared" si="119"/>
        <v>0.589746629593563</v>
      </c>
      <c r="GB11" s="40">
        <f t="shared" si="119"/>
        <v>0.540900148243873</v>
      </c>
      <c r="GC11" s="40">
        <f t="shared" si="119"/>
        <v>0.582929248955205</v>
      </c>
      <c r="GD11" s="40">
        <f t="shared" si="119"/>
        <v>0.47288818160363</v>
      </c>
      <c r="GE11" s="40">
        <f t="shared" si="119"/>
        <v>0.256598782164642</v>
      </c>
      <c r="GF11" s="40">
        <f t="shared" si="119"/>
        <v>0.423481151862815</v>
      </c>
      <c r="GG11" s="40">
        <f t="shared" si="119"/>
        <v>0.595700491283541</v>
      </c>
      <c r="GH11" s="40">
        <f t="shared" si="119"/>
        <v>0.688738738738739</v>
      </c>
      <c r="GI11" s="40">
        <f t="shared" si="119"/>
        <v>0.691826551685541</v>
      </c>
      <c r="GJ11" s="40">
        <f t="shared" si="119"/>
        <v>0.249771756049026</v>
      </c>
      <c r="GK11" s="40">
        <f t="shared" si="119"/>
        <v>0.854333695212744</v>
      </c>
      <c r="GL11" s="40">
        <f t="shared" si="119"/>
        <v>0.303635493751725</v>
      </c>
      <c r="GM11" s="40">
        <f t="shared" si="119"/>
        <v>0.360441097125036</v>
      </c>
      <c r="GN11" s="40">
        <f t="shared" si="119"/>
        <v>0.31320861924377</v>
      </c>
      <c r="GO11" s="40">
        <f t="shared" si="119"/>
        <v>0.290330005871284</v>
      </c>
      <c r="GP11" s="40" t="str">
        <f t="shared" si="119"/>
        <v/>
      </c>
      <c r="GQ11" s="40" t="str">
        <f t="shared" si="119"/>
        <v/>
      </c>
      <c r="GR11" s="40" t="str">
        <f t="shared" si="119"/>
        <v/>
      </c>
      <c r="GS11" s="40" t="str">
        <f t="shared" si="119"/>
        <v/>
      </c>
      <c r="GT11" s="41">
        <f t="shared" si="119"/>
        <v>0.408531947408875</v>
      </c>
      <c r="GU11" s="37">
        <v>150078.089999999</v>
      </c>
      <c r="GV11" s="37">
        <v>10135.89</v>
      </c>
      <c r="GW11" s="37">
        <v>89678.3599999937</v>
      </c>
      <c r="GX11" s="37">
        <v>84283.4099999988</v>
      </c>
      <c r="GY11" s="37">
        <v>19902.28</v>
      </c>
      <c r="GZ11" s="37">
        <v>104105.470000001</v>
      </c>
      <c r="HA11" s="37">
        <v>239771.519999977</v>
      </c>
      <c r="HB11" s="37">
        <v>6893.01</v>
      </c>
      <c r="HC11" s="45">
        <v>55355.0000000005</v>
      </c>
      <c r="HD11" s="46">
        <v>95103.9500000087</v>
      </c>
      <c r="HE11" s="45">
        <v>19876.5900000005</v>
      </c>
      <c r="HF11" s="45">
        <v>26749.9999999999</v>
      </c>
      <c r="HG11" s="45"/>
      <c r="HH11" s="45">
        <v>93876.6100000003</v>
      </c>
      <c r="HI11" s="46">
        <v>136362.279999987</v>
      </c>
      <c r="HJ11" s="45">
        <v>302.51</v>
      </c>
      <c r="HK11" s="45">
        <v>24189.91</v>
      </c>
      <c r="HL11" s="46">
        <v>153343.369999995</v>
      </c>
      <c r="HM11" s="46">
        <v>104891.339999997</v>
      </c>
      <c r="HN11" s="46">
        <v>39363.8499999998</v>
      </c>
      <c r="HO11" s="45">
        <v>132.9</v>
      </c>
      <c r="HP11" s="46">
        <v>28244.5200000001</v>
      </c>
      <c r="HQ11" s="45"/>
      <c r="HR11" s="45"/>
      <c r="HS11" s="47">
        <f>SUM(GU11:HR11)</f>
        <v>1482640.85999996</v>
      </c>
      <c r="HT11" s="40">
        <f t="shared" ref="HT11:IR11" si="120">IFERROR(GU11/GU$10,"")</f>
        <v>0.563670338345078</v>
      </c>
      <c r="HU11" s="40">
        <f t="shared" si="120"/>
        <v>0.443311806060346</v>
      </c>
      <c r="HV11" s="40">
        <f t="shared" si="120"/>
        <v>0.436716107522145</v>
      </c>
      <c r="HW11" s="40">
        <f t="shared" si="120"/>
        <v>0.316617818535898</v>
      </c>
      <c r="HX11" s="40">
        <f t="shared" si="120"/>
        <v>0.494890529825298</v>
      </c>
      <c r="HY11" s="40">
        <f t="shared" si="120"/>
        <v>0.583807205473511</v>
      </c>
      <c r="HZ11" s="40">
        <f t="shared" si="120"/>
        <v>0.512010189828601</v>
      </c>
      <c r="IA11" s="40">
        <f t="shared" si="120"/>
        <v>0.51585119439622</v>
      </c>
      <c r="IB11" s="40">
        <f t="shared" si="120"/>
        <v>0.405320339260926</v>
      </c>
      <c r="IC11" s="40">
        <f t="shared" si="120"/>
        <v>0.24457640277771</v>
      </c>
      <c r="ID11" s="40">
        <f t="shared" si="120"/>
        <v>0.418583361868442</v>
      </c>
      <c r="IE11" s="40">
        <f t="shared" si="120"/>
        <v>0.592433855590535</v>
      </c>
      <c r="IF11" s="40" t="str">
        <f t="shared" si="120"/>
        <v/>
      </c>
      <c r="IG11" s="40">
        <f t="shared" si="120"/>
        <v>0.724432411634463</v>
      </c>
      <c r="IH11" s="40">
        <f t="shared" si="120"/>
        <v>0.257520430191617</v>
      </c>
      <c r="II11" s="40">
        <f t="shared" si="120"/>
        <v>0.985374592833876</v>
      </c>
      <c r="IJ11" s="40">
        <f t="shared" si="120"/>
        <v>0.297052221581896</v>
      </c>
      <c r="IK11" s="40">
        <f t="shared" si="120"/>
        <v>0.357777044330964</v>
      </c>
      <c r="IL11" s="40">
        <f t="shared" si="120"/>
        <v>0.328888220258026</v>
      </c>
      <c r="IM11" s="40">
        <f t="shared" si="120"/>
        <v>0.274988786011824</v>
      </c>
      <c r="IN11" s="40">
        <f t="shared" si="120"/>
        <v>0.30581250862902</v>
      </c>
      <c r="IO11" s="40">
        <f t="shared" si="120"/>
        <v>0.260245839520179</v>
      </c>
      <c r="IP11" s="40" t="str">
        <f t="shared" si="120"/>
        <v/>
      </c>
      <c r="IQ11" s="40" t="str">
        <f t="shared" si="120"/>
        <v/>
      </c>
      <c r="IR11" s="41">
        <f t="shared" si="120"/>
        <v>0.38818657997113</v>
      </c>
      <c r="IS11" s="37">
        <v>137496.909999999</v>
      </c>
      <c r="IT11" s="37">
        <v>8187.7</v>
      </c>
      <c r="IU11" s="37">
        <v>68859.359999993</v>
      </c>
      <c r="IV11" s="37">
        <v>63650.459999998</v>
      </c>
      <c r="IW11" s="37">
        <v>17835.532</v>
      </c>
      <c r="IX11" s="37">
        <v>115342.340000005</v>
      </c>
      <c r="IY11" s="37">
        <v>214672.93999998</v>
      </c>
      <c r="IZ11" s="37">
        <v>4848.46</v>
      </c>
      <c r="JA11" s="45">
        <v>42357.8100000006</v>
      </c>
      <c r="JB11" s="46">
        <v>82647.6400000075</v>
      </c>
      <c r="JC11" s="45">
        <v>14820.2800000003</v>
      </c>
      <c r="JD11" s="45">
        <v>15997.0399999999</v>
      </c>
      <c r="JE11" s="45"/>
      <c r="JF11" s="45">
        <v>92541.3599999997</v>
      </c>
      <c r="JG11" s="46">
        <v>104852.699999997</v>
      </c>
      <c r="JH11" s="45"/>
      <c r="JI11" s="45">
        <v>30146.3899999999</v>
      </c>
      <c r="JJ11" s="46">
        <v>135869.999999996</v>
      </c>
      <c r="JK11" s="46">
        <v>67832.8599999998</v>
      </c>
      <c r="JL11" s="46">
        <v>55968.4499999996</v>
      </c>
      <c r="JM11" s="45">
        <v>2023.02</v>
      </c>
      <c r="JN11" s="46">
        <v>27014.83</v>
      </c>
      <c r="JO11" s="37">
        <v>10177.8</v>
      </c>
      <c r="JP11" s="45"/>
      <c r="JQ11" s="47">
        <f>SUM(IS11:JP11)</f>
        <v>1313143.88199998</v>
      </c>
      <c r="JR11" s="40">
        <f t="shared" ref="JR11:KP11" si="121">IFERROR(IS11/IS$10,"")</f>
        <v>0.567840781300399</v>
      </c>
      <c r="JS11" s="40">
        <f t="shared" si="121"/>
        <v>0.436904756822749</v>
      </c>
      <c r="JT11" s="40">
        <f t="shared" si="121"/>
        <v>0.409043910671981</v>
      </c>
      <c r="JU11" s="40">
        <f t="shared" si="121"/>
        <v>0.307973231440824</v>
      </c>
      <c r="JV11" s="40">
        <f t="shared" si="121"/>
        <v>0.48041811155926</v>
      </c>
      <c r="JW11" s="40">
        <f t="shared" si="121"/>
        <v>0.575566035805728</v>
      </c>
      <c r="JX11" s="40">
        <f t="shared" si="121"/>
        <v>0.505408969656157</v>
      </c>
      <c r="JY11" s="40">
        <f t="shared" si="121"/>
        <v>0.349423700181395</v>
      </c>
      <c r="JZ11" s="40">
        <f t="shared" si="121"/>
        <v>0.326673305871107</v>
      </c>
      <c r="KA11" s="40">
        <f t="shared" si="121"/>
        <v>0.245342777246742</v>
      </c>
      <c r="KB11" s="40">
        <f t="shared" si="121"/>
        <v>0.413264133812518</v>
      </c>
      <c r="KC11" s="40">
        <f t="shared" si="121"/>
        <v>0.648940813760087</v>
      </c>
      <c r="KD11" s="40" t="str">
        <f t="shared" si="121"/>
        <v/>
      </c>
      <c r="KE11" s="40">
        <f t="shared" si="121"/>
        <v>0.755214403801522</v>
      </c>
      <c r="KF11" s="40">
        <f t="shared" si="121"/>
        <v>0.255894238376575</v>
      </c>
      <c r="KG11" s="40" t="str">
        <f t="shared" si="121"/>
        <v/>
      </c>
      <c r="KH11" s="40">
        <f t="shared" si="121"/>
        <v>0.308252293661474</v>
      </c>
      <c r="KI11" s="40">
        <f t="shared" si="121"/>
        <v>0.345520015251986</v>
      </c>
      <c r="KJ11" s="40">
        <f t="shared" si="121"/>
        <v>0.30709488759501</v>
      </c>
      <c r="KK11" s="40">
        <f t="shared" si="121"/>
        <v>0.289980595061637</v>
      </c>
      <c r="KL11" s="40">
        <f t="shared" si="121"/>
        <v>0.299623216052418</v>
      </c>
      <c r="KM11" s="40">
        <f t="shared" si="121"/>
        <v>0.255782529985879</v>
      </c>
      <c r="KN11" s="40">
        <f t="shared" si="121"/>
        <v>0.353371784420224</v>
      </c>
      <c r="KO11" s="40" t="str">
        <f t="shared" si="121"/>
        <v/>
      </c>
      <c r="KP11" s="41">
        <f t="shared" si="121"/>
        <v>0.384244306509568</v>
      </c>
      <c r="KQ11" s="37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7">
        <f>SUM(KQ11:LN11)</f>
        <v>0</v>
      </c>
      <c r="LP11" s="40" t="str">
        <f t="shared" ref="LP11:MN11" si="122">IFERROR(KQ11/KQ$10,"")</f>
        <v/>
      </c>
      <c r="LQ11" s="40" t="str">
        <f t="shared" si="122"/>
        <v/>
      </c>
      <c r="LR11" s="40" t="str">
        <f t="shared" si="122"/>
        <v/>
      </c>
      <c r="LS11" s="40" t="str">
        <f t="shared" si="122"/>
        <v/>
      </c>
      <c r="LT11" s="40" t="str">
        <f t="shared" si="122"/>
        <v/>
      </c>
      <c r="LU11" s="40" t="str">
        <f t="shared" si="122"/>
        <v/>
      </c>
      <c r="LV11" s="40" t="str">
        <f t="shared" si="122"/>
        <v/>
      </c>
      <c r="LW11" s="40" t="str">
        <f t="shared" si="122"/>
        <v/>
      </c>
      <c r="LX11" s="40" t="str">
        <f t="shared" si="122"/>
        <v/>
      </c>
      <c r="LY11" s="40" t="str">
        <f t="shared" si="122"/>
        <v/>
      </c>
      <c r="LZ11" s="40" t="str">
        <f t="shared" si="122"/>
        <v/>
      </c>
      <c r="MA11" s="40" t="str">
        <f t="shared" si="122"/>
        <v/>
      </c>
      <c r="MB11" s="40" t="str">
        <f t="shared" si="122"/>
        <v/>
      </c>
      <c r="MC11" s="40" t="str">
        <f t="shared" si="122"/>
        <v/>
      </c>
      <c r="MD11" s="40" t="str">
        <f t="shared" si="122"/>
        <v/>
      </c>
      <c r="ME11" s="40" t="str">
        <f t="shared" si="122"/>
        <v/>
      </c>
      <c r="MF11" s="40" t="str">
        <f t="shared" si="122"/>
        <v/>
      </c>
      <c r="MG11" s="40" t="str">
        <f t="shared" si="122"/>
        <v/>
      </c>
      <c r="MH11" s="40" t="str">
        <f t="shared" si="122"/>
        <v/>
      </c>
      <c r="MI11" s="40" t="str">
        <f t="shared" si="122"/>
        <v/>
      </c>
      <c r="MJ11" s="40" t="str">
        <f t="shared" si="122"/>
        <v/>
      </c>
      <c r="MK11" s="40" t="str">
        <f t="shared" si="122"/>
        <v/>
      </c>
      <c r="ML11" s="40" t="str">
        <f t="shared" si="122"/>
        <v/>
      </c>
      <c r="MM11" s="40" t="str">
        <f t="shared" si="122"/>
        <v/>
      </c>
      <c r="MN11" s="41" t="str">
        <f t="shared" si="122"/>
        <v/>
      </c>
      <c r="MO11" s="37"/>
      <c r="MP11" s="45"/>
      <c r="MQ11" s="45"/>
      <c r="MR11" s="45"/>
      <c r="MS11" s="45"/>
      <c r="MT11" s="45"/>
      <c r="MU11" s="45"/>
      <c r="MV11" s="45"/>
      <c r="MW11" s="45"/>
      <c r="MX11" s="45"/>
      <c r="MY11" s="45"/>
      <c r="MZ11" s="45"/>
      <c r="NA11" s="45"/>
      <c r="NB11" s="45"/>
      <c r="NC11" s="45"/>
      <c r="ND11" s="45"/>
      <c r="NE11" s="45"/>
      <c r="NF11" s="45"/>
      <c r="NG11" s="45"/>
      <c r="NH11" s="45"/>
      <c r="NI11" s="45"/>
      <c r="NJ11" s="45"/>
      <c r="NK11" s="45"/>
      <c r="NL11" s="45"/>
      <c r="NM11" s="47">
        <f>SUM(MO11:NL11)</f>
        <v>0</v>
      </c>
      <c r="NN11" s="40" t="str">
        <f t="shared" ref="NN11:OL11" si="123">IFERROR(MO11/MO$10,"")</f>
        <v/>
      </c>
      <c r="NO11" s="40" t="str">
        <f t="shared" si="123"/>
        <v/>
      </c>
      <c r="NP11" s="40" t="str">
        <f t="shared" si="123"/>
        <v/>
      </c>
      <c r="NQ11" s="40" t="str">
        <f t="shared" si="123"/>
        <v/>
      </c>
      <c r="NR11" s="40" t="str">
        <f t="shared" si="123"/>
        <v/>
      </c>
      <c r="NS11" s="40" t="str">
        <f t="shared" si="123"/>
        <v/>
      </c>
      <c r="NT11" s="40" t="str">
        <f t="shared" si="123"/>
        <v/>
      </c>
      <c r="NU11" s="40" t="str">
        <f t="shared" si="123"/>
        <v/>
      </c>
      <c r="NV11" s="40" t="str">
        <f t="shared" si="123"/>
        <v/>
      </c>
      <c r="NW11" s="40" t="str">
        <f t="shared" si="123"/>
        <v/>
      </c>
      <c r="NX11" s="40" t="str">
        <f t="shared" si="123"/>
        <v/>
      </c>
      <c r="NY11" s="40" t="str">
        <f t="shared" si="123"/>
        <v/>
      </c>
      <c r="NZ11" s="40" t="str">
        <f t="shared" si="123"/>
        <v/>
      </c>
      <c r="OA11" s="40" t="str">
        <f t="shared" si="123"/>
        <v/>
      </c>
      <c r="OB11" s="40" t="str">
        <f t="shared" si="123"/>
        <v/>
      </c>
      <c r="OC11" s="40" t="str">
        <f t="shared" si="123"/>
        <v/>
      </c>
      <c r="OD11" s="40" t="str">
        <f t="shared" si="123"/>
        <v/>
      </c>
      <c r="OE11" s="40" t="str">
        <f t="shared" si="123"/>
        <v/>
      </c>
      <c r="OF11" s="40" t="str">
        <f t="shared" si="123"/>
        <v/>
      </c>
      <c r="OG11" s="40" t="str">
        <f t="shared" si="123"/>
        <v/>
      </c>
      <c r="OH11" s="40" t="str">
        <f t="shared" si="123"/>
        <v/>
      </c>
      <c r="OI11" s="40" t="str">
        <f t="shared" si="123"/>
        <v/>
      </c>
      <c r="OJ11" s="40" t="str">
        <f t="shared" si="123"/>
        <v/>
      </c>
      <c r="OK11" s="40" t="str">
        <f t="shared" si="123"/>
        <v/>
      </c>
      <c r="OL11" s="41" t="str">
        <f t="shared" si="123"/>
        <v/>
      </c>
      <c r="OM11" s="37"/>
      <c r="ON11" s="45"/>
      <c r="OO11" s="45"/>
      <c r="OP11" s="45"/>
      <c r="OQ11" s="45"/>
      <c r="OR11" s="45"/>
      <c r="OS11" s="45"/>
      <c r="OT11" s="45"/>
      <c r="OU11" s="45"/>
      <c r="OV11" s="45"/>
      <c r="OW11" s="45"/>
      <c r="OX11" s="45"/>
      <c r="OY11" s="45"/>
      <c r="OZ11" s="45"/>
      <c r="PA11" s="45"/>
      <c r="PB11" s="45"/>
      <c r="PC11" s="45"/>
      <c r="PD11" s="45"/>
      <c r="PE11" s="45"/>
      <c r="PF11" s="45"/>
      <c r="PG11" s="45"/>
      <c r="PH11" s="45"/>
      <c r="PI11" s="45"/>
      <c r="PJ11" s="45"/>
      <c r="PK11" s="47">
        <f>SUM(OM11:PJ11)</f>
        <v>0</v>
      </c>
      <c r="PL11" s="40" t="str">
        <f t="shared" ref="PL11:QJ11" si="124">IFERROR(OM11/OM$10,"")</f>
        <v/>
      </c>
      <c r="PM11" s="40" t="str">
        <f t="shared" si="124"/>
        <v/>
      </c>
      <c r="PN11" s="40" t="str">
        <f t="shared" si="124"/>
        <v/>
      </c>
      <c r="PO11" s="40" t="str">
        <f t="shared" si="124"/>
        <v/>
      </c>
      <c r="PP11" s="40" t="str">
        <f t="shared" si="124"/>
        <v/>
      </c>
      <c r="PQ11" s="40" t="str">
        <f t="shared" si="124"/>
        <v/>
      </c>
      <c r="PR11" s="40" t="str">
        <f t="shared" si="124"/>
        <v/>
      </c>
      <c r="PS11" s="40" t="str">
        <f t="shared" si="124"/>
        <v/>
      </c>
      <c r="PT11" s="40" t="str">
        <f t="shared" si="124"/>
        <v/>
      </c>
      <c r="PU11" s="40" t="str">
        <f t="shared" si="124"/>
        <v/>
      </c>
      <c r="PV11" s="40" t="str">
        <f t="shared" si="124"/>
        <v/>
      </c>
      <c r="PW11" s="40" t="str">
        <f t="shared" si="124"/>
        <v/>
      </c>
      <c r="PX11" s="40" t="str">
        <f t="shared" si="124"/>
        <v/>
      </c>
      <c r="PY11" s="40" t="str">
        <f t="shared" si="124"/>
        <v/>
      </c>
      <c r="PZ11" s="40" t="str">
        <f t="shared" si="124"/>
        <v/>
      </c>
      <c r="QA11" s="40" t="str">
        <f t="shared" si="124"/>
        <v/>
      </c>
      <c r="QB11" s="40" t="str">
        <f t="shared" si="124"/>
        <v/>
      </c>
      <c r="QC11" s="40" t="str">
        <f t="shared" si="124"/>
        <v/>
      </c>
      <c r="QD11" s="40" t="str">
        <f t="shared" si="124"/>
        <v/>
      </c>
      <c r="QE11" s="40" t="str">
        <f t="shared" si="124"/>
        <v/>
      </c>
      <c r="QF11" s="40" t="str">
        <f t="shared" si="124"/>
        <v/>
      </c>
      <c r="QG11" s="40" t="str">
        <f t="shared" si="124"/>
        <v/>
      </c>
      <c r="QH11" s="40" t="str">
        <f t="shared" si="124"/>
        <v/>
      </c>
      <c r="QI11" s="40" t="str">
        <f t="shared" si="124"/>
        <v/>
      </c>
      <c r="QJ11" s="41" t="str">
        <f t="shared" si="124"/>
        <v/>
      </c>
      <c r="QK11" s="37"/>
      <c r="QL11" s="45"/>
      <c r="QM11" s="45"/>
      <c r="QN11" s="45"/>
      <c r="QO11" s="45"/>
      <c r="QP11" s="45"/>
      <c r="QQ11" s="45"/>
      <c r="QR11" s="45"/>
      <c r="QS11" s="45"/>
      <c r="QT11" s="45"/>
      <c r="QU11" s="45"/>
      <c r="QV11" s="45"/>
      <c r="QW11" s="45"/>
      <c r="QX11" s="45"/>
      <c r="QY11" s="45"/>
      <c r="QZ11" s="45"/>
      <c r="RA11" s="45"/>
      <c r="RB11" s="45"/>
      <c r="RC11" s="45"/>
      <c r="RD11" s="45"/>
      <c r="RE11" s="45"/>
      <c r="RF11" s="45"/>
      <c r="RG11" s="45"/>
      <c r="RH11" s="45"/>
      <c r="RI11" s="47">
        <f>SUM(QK11:RH11)</f>
        <v>0</v>
      </c>
      <c r="RJ11" s="40" t="str">
        <f t="shared" ref="RJ11:SH11" si="125">IFERROR(QK11/QK$10,"")</f>
        <v/>
      </c>
      <c r="RK11" s="40" t="str">
        <f t="shared" si="125"/>
        <v/>
      </c>
      <c r="RL11" s="40" t="str">
        <f t="shared" si="125"/>
        <v/>
      </c>
      <c r="RM11" s="40" t="str">
        <f t="shared" si="125"/>
        <v/>
      </c>
      <c r="RN11" s="40" t="str">
        <f t="shared" si="125"/>
        <v/>
      </c>
      <c r="RO11" s="40" t="str">
        <f t="shared" si="125"/>
        <v/>
      </c>
      <c r="RP11" s="40" t="str">
        <f t="shared" si="125"/>
        <v/>
      </c>
      <c r="RQ11" s="40" t="str">
        <f t="shared" si="125"/>
        <v/>
      </c>
      <c r="RR11" s="40" t="str">
        <f t="shared" si="125"/>
        <v/>
      </c>
      <c r="RS11" s="40" t="str">
        <f t="shared" si="125"/>
        <v/>
      </c>
      <c r="RT11" s="40" t="str">
        <f t="shared" si="125"/>
        <v/>
      </c>
      <c r="RU11" s="40" t="str">
        <f t="shared" si="125"/>
        <v/>
      </c>
      <c r="RV11" s="40" t="str">
        <f t="shared" si="125"/>
        <v/>
      </c>
      <c r="RW11" s="40" t="str">
        <f t="shared" si="125"/>
        <v/>
      </c>
      <c r="RX11" s="40" t="str">
        <f t="shared" si="125"/>
        <v/>
      </c>
      <c r="RY11" s="40" t="str">
        <f t="shared" si="125"/>
        <v/>
      </c>
      <c r="RZ11" s="40" t="str">
        <f t="shared" si="125"/>
        <v/>
      </c>
      <c r="SA11" s="40" t="str">
        <f t="shared" si="125"/>
        <v/>
      </c>
      <c r="SB11" s="40" t="str">
        <f t="shared" si="125"/>
        <v/>
      </c>
      <c r="SC11" s="40" t="str">
        <f t="shared" si="125"/>
        <v/>
      </c>
      <c r="SD11" s="40" t="str">
        <f t="shared" si="125"/>
        <v/>
      </c>
      <c r="SE11" s="40" t="str">
        <f t="shared" si="125"/>
        <v/>
      </c>
      <c r="SF11" s="40" t="str">
        <f t="shared" si="125"/>
        <v/>
      </c>
      <c r="SG11" s="40" t="str">
        <f t="shared" si="125"/>
        <v/>
      </c>
      <c r="SH11" s="41" t="str">
        <f t="shared" si="125"/>
        <v/>
      </c>
      <c r="SI11" s="37"/>
      <c r="SJ11" s="45"/>
      <c r="SK11" s="45"/>
      <c r="SL11" s="45"/>
      <c r="SM11" s="45"/>
      <c r="SN11" s="45"/>
      <c r="SO11" s="45"/>
      <c r="SP11" s="45"/>
      <c r="SQ11" s="45"/>
      <c r="SR11" s="45"/>
      <c r="SS11" s="45"/>
      <c r="ST11" s="45"/>
      <c r="SU11" s="45"/>
      <c r="SV11" s="45"/>
      <c r="SW11" s="45"/>
      <c r="SX11" s="45"/>
      <c r="SY11" s="45"/>
      <c r="SZ11" s="45"/>
      <c r="TA11" s="45"/>
      <c r="TB11" s="45"/>
      <c r="TC11" s="45"/>
      <c r="TD11" s="45"/>
      <c r="TE11" s="45"/>
      <c r="TF11" s="45"/>
      <c r="TG11" s="47">
        <f>SUM(SI11:TF11)</f>
        <v>0</v>
      </c>
      <c r="TH11" s="40" t="str">
        <f t="shared" ref="TH11:UA11" si="126">IFERROR(SI11/SI$10,"")</f>
        <v/>
      </c>
      <c r="TI11" s="40" t="str">
        <f t="shared" si="126"/>
        <v/>
      </c>
      <c r="TJ11" s="40" t="str">
        <f t="shared" si="126"/>
        <v/>
      </c>
      <c r="TK11" s="40" t="str">
        <f t="shared" si="126"/>
        <v/>
      </c>
      <c r="TL11" s="40" t="str">
        <f t="shared" si="126"/>
        <v/>
      </c>
      <c r="TM11" s="40" t="str">
        <f t="shared" si="126"/>
        <v/>
      </c>
      <c r="TN11" s="40" t="str">
        <f t="shared" si="126"/>
        <v/>
      </c>
      <c r="TO11" s="40" t="str">
        <f t="shared" si="126"/>
        <v/>
      </c>
      <c r="TP11" s="40" t="str">
        <f t="shared" si="126"/>
        <v/>
      </c>
      <c r="TQ11" s="40" t="str">
        <f t="shared" si="126"/>
        <v/>
      </c>
      <c r="TR11" s="40" t="str">
        <f t="shared" si="126"/>
        <v/>
      </c>
      <c r="TS11" s="40" t="str">
        <f t="shared" si="126"/>
        <v/>
      </c>
      <c r="TT11" s="40" t="str">
        <f t="shared" si="126"/>
        <v/>
      </c>
      <c r="TU11" s="40" t="str">
        <f t="shared" si="126"/>
        <v/>
      </c>
      <c r="TV11" s="40" t="str">
        <f t="shared" si="126"/>
        <v/>
      </c>
      <c r="TW11" s="40" t="str">
        <f t="shared" si="126"/>
        <v/>
      </c>
      <c r="TX11" s="40" t="str">
        <f t="shared" si="126"/>
        <v/>
      </c>
      <c r="TY11" s="40" t="str">
        <f t="shared" si="126"/>
        <v/>
      </c>
      <c r="TZ11" s="40" t="str">
        <f t="shared" si="126"/>
        <v/>
      </c>
      <c r="UA11" s="40" t="str">
        <f t="shared" si="126"/>
        <v/>
      </c>
      <c r="UB11" s="40" t="str">
        <f t="shared" ref="UB11:UG11" si="127">IFERROR(TB11/TB$10,"")</f>
        <v/>
      </c>
      <c r="UC11" s="40" t="str">
        <f t="shared" si="127"/>
        <v/>
      </c>
      <c r="UD11" s="40" t="str">
        <f t="shared" si="127"/>
        <v/>
      </c>
      <c r="UE11" s="40" t="str">
        <f t="shared" si="127"/>
        <v/>
      </c>
      <c r="UF11" s="40" t="str">
        <f t="shared" si="127"/>
        <v/>
      </c>
      <c r="UG11" s="41" t="str">
        <f t="shared" si="127"/>
        <v/>
      </c>
      <c r="UH11" s="37"/>
      <c r="UI11" s="45"/>
      <c r="UJ11" s="45"/>
      <c r="UK11" s="45"/>
      <c r="UL11" s="45"/>
      <c r="UM11" s="45"/>
      <c r="UN11" s="45"/>
      <c r="UO11" s="45"/>
      <c r="UP11" s="45"/>
      <c r="UQ11" s="45"/>
      <c r="UR11" s="45"/>
      <c r="US11" s="45"/>
      <c r="UT11" s="45"/>
      <c r="UU11" s="45"/>
      <c r="UV11" s="45"/>
      <c r="UW11" s="45"/>
      <c r="UX11" s="45"/>
      <c r="UY11" s="45"/>
      <c r="UZ11" s="45"/>
      <c r="VA11" s="45"/>
      <c r="VB11" s="45"/>
      <c r="VC11" s="45"/>
      <c r="VD11" s="45"/>
      <c r="VE11" s="45"/>
      <c r="VF11" s="47">
        <f>SUM(UH11:VE11)</f>
        <v>0</v>
      </c>
      <c r="VG11" s="40" t="str">
        <f t="shared" ref="VG11:WE11" si="128">IFERROR(UH11/UH$10,"")</f>
        <v/>
      </c>
      <c r="VH11" s="40" t="str">
        <f t="shared" si="128"/>
        <v/>
      </c>
      <c r="VI11" s="40" t="str">
        <f t="shared" si="128"/>
        <v/>
      </c>
      <c r="VJ11" s="40" t="str">
        <f t="shared" si="128"/>
        <v/>
      </c>
      <c r="VK11" s="40" t="str">
        <f t="shared" si="128"/>
        <v/>
      </c>
      <c r="VL11" s="40" t="str">
        <f t="shared" si="128"/>
        <v/>
      </c>
      <c r="VM11" s="40" t="str">
        <f t="shared" si="128"/>
        <v/>
      </c>
      <c r="VN11" s="40" t="str">
        <f t="shared" si="128"/>
        <v/>
      </c>
      <c r="VO11" s="40" t="str">
        <f t="shared" si="128"/>
        <v/>
      </c>
      <c r="VP11" s="40" t="str">
        <f t="shared" si="128"/>
        <v/>
      </c>
      <c r="VQ11" s="40" t="str">
        <f t="shared" si="128"/>
        <v/>
      </c>
      <c r="VR11" s="40" t="str">
        <f t="shared" si="128"/>
        <v/>
      </c>
      <c r="VS11" s="40" t="str">
        <f t="shared" si="128"/>
        <v/>
      </c>
      <c r="VT11" s="40" t="str">
        <f t="shared" si="128"/>
        <v/>
      </c>
      <c r="VU11" s="40" t="str">
        <f t="shared" si="128"/>
        <v/>
      </c>
      <c r="VV11" s="40" t="str">
        <f t="shared" si="128"/>
        <v/>
      </c>
      <c r="VW11" s="40" t="str">
        <f t="shared" si="128"/>
        <v/>
      </c>
      <c r="VX11" s="40" t="str">
        <f t="shared" si="128"/>
        <v/>
      </c>
      <c r="VY11" s="40" t="str">
        <f t="shared" si="128"/>
        <v/>
      </c>
      <c r="VZ11" s="40" t="str">
        <f t="shared" si="128"/>
        <v/>
      </c>
      <c r="WA11" s="40" t="str">
        <f t="shared" si="128"/>
        <v/>
      </c>
      <c r="WB11" s="40" t="str">
        <f t="shared" si="128"/>
        <v/>
      </c>
      <c r="WC11" s="40" t="str">
        <f t="shared" si="128"/>
        <v/>
      </c>
      <c r="WD11" s="40" t="str">
        <f t="shared" si="128"/>
        <v/>
      </c>
      <c r="WE11" s="41" t="str">
        <f t="shared" si="128"/>
        <v/>
      </c>
      <c r="WF11" s="37">
        <f t="shared" ref="WF11:XC11" si="129">SUMIF($C$2:$WE$2,WF$2,$C11:$WE11)</f>
        <v>997238.389999992</v>
      </c>
      <c r="WG11" s="45">
        <f t="shared" si="129"/>
        <v>67541.2900000002</v>
      </c>
      <c r="WH11" s="45">
        <f t="shared" si="129"/>
        <v>578282.239999976</v>
      </c>
      <c r="WI11" s="45">
        <f t="shared" si="129"/>
        <v>419933.889999996</v>
      </c>
      <c r="WJ11" s="45">
        <f t="shared" si="129"/>
        <v>237014.822000001</v>
      </c>
      <c r="WK11" s="45">
        <f t="shared" si="129"/>
        <v>653362.980000019</v>
      </c>
      <c r="WL11" s="45">
        <f t="shared" si="129"/>
        <v>1356292.6199999</v>
      </c>
      <c r="WM11" s="45">
        <f t="shared" si="129"/>
        <v>185626.54</v>
      </c>
      <c r="WN11" s="45">
        <f t="shared" si="129"/>
        <v>210179.090000002</v>
      </c>
      <c r="WO11" s="45">
        <f t="shared" si="129"/>
        <v>491561.045200034</v>
      </c>
      <c r="WP11" s="45">
        <f t="shared" si="129"/>
        <v>94606.1000000017</v>
      </c>
      <c r="WQ11" s="45">
        <f t="shared" si="129"/>
        <v>163567.259999999</v>
      </c>
      <c r="WR11" s="45">
        <f t="shared" si="129"/>
        <v>3486.61</v>
      </c>
      <c r="WS11" s="45">
        <f t="shared" si="129"/>
        <v>504875.749999999</v>
      </c>
      <c r="WT11" s="45">
        <f t="shared" si="129"/>
        <v>629113.153999962</v>
      </c>
      <c r="WU11" s="45">
        <f t="shared" si="129"/>
        <v>66146.3299999998</v>
      </c>
      <c r="WV11" s="45">
        <f t="shared" si="129"/>
        <v>94271.4499999998</v>
      </c>
      <c r="WW11" s="45">
        <f t="shared" si="129"/>
        <v>764667.356799986</v>
      </c>
      <c r="WX11" s="45">
        <f t="shared" si="129"/>
        <v>469461.577999996</v>
      </c>
      <c r="WY11" s="45">
        <f t="shared" si="129"/>
        <v>220709.9724</v>
      </c>
      <c r="WZ11" s="45">
        <f t="shared" si="129"/>
        <v>2155.92</v>
      </c>
      <c r="XA11" s="45">
        <f t="shared" si="129"/>
        <v>55259.3500000001</v>
      </c>
      <c r="XB11" s="45">
        <f t="shared" si="129"/>
        <v>10177.8</v>
      </c>
      <c r="XC11" s="45">
        <f t="shared" si="129"/>
        <v>0</v>
      </c>
      <c r="XD11" s="47">
        <f>SUM(WF11:XC11)</f>
        <v>8275531.53839987</v>
      </c>
      <c r="XE11" s="40">
        <f t="shared" ref="XE11:YC11" si="130">IFERROR(WF11/WF$10,"")</f>
        <v>0.584801856942965</v>
      </c>
      <c r="XF11" s="40">
        <f t="shared" si="130"/>
        <v>0.437279947957296</v>
      </c>
      <c r="XG11" s="40">
        <f t="shared" si="130"/>
        <v>0.43493884799879</v>
      </c>
      <c r="XH11" s="40">
        <f t="shared" si="130"/>
        <v>0.332609872177952</v>
      </c>
      <c r="XI11" s="40">
        <f t="shared" si="130"/>
        <v>0.55919096026431</v>
      </c>
      <c r="XJ11" s="40">
        <f t="shared" si="130"/>
        <v>0.612387903302062</v>
      </c>
      <c r="XK11" s="40">
        <f t="shared" si="130"/>
        <v>0.527205136105966</v>
      </c>
      <c r="XL11" s="40">
        <f t="shared" si="130"/>
        <v>0.566578330525067</v>
      </c>
      <c r="XM11" s="40">
        <f t="shared" si="130"/>
        <v>0.410212973239559</v>
      </c>
      <c r="XN11" s="40">
        <f t="shared" si="130"/>
        <v>0.255847755690209</v>
      </c>
      <c r="XO11" s="40">
        <f t="shared" si="130"/>
        <v>0.428185362435999</v>
      </c>
      <c r="XP11" s="40">
        <f t="shared" si="130"/>
        <v>0.613438798919439</v>
      </c>
      <c r="XQ11" s="40">
        <f t="shared" si="130"/>
        <v>1.09078594177236</v>
      </c>
      <c r="XR11" s="40">
        <f t="shared" si="130"/>
        <v>0.696149981597132</v>
      </c>
      <c r="XS11" s="40">
        <f t="shared" si="130"/>
        <v>0.249158041451183</v>
      </c>
      <c r="XT11" s="40">
        <f t="shared" si="130"/>
        <v>0.921454689217809</v>
      </c>
      <c r="XU11" s="40">
        <f t="shared" si="130"/>
        <v>0.305718763040766</v>
      </c>
      <c r="XV11" s="40">
        <f t="shared" si="130"/>
        <v>0.355231060028007</v>
      </c>
      <c r="XW11" s="40">
        <f t="shared" si="130"/>
        <v>0.292766211263301</v>
      </c>
      <c r="XX11" s="40">
        <f t="shared" si="130"/>
        <v>0.288036533232003</v>
      </c>
      <c r="XY11" s="40">
        <f t="shared" si="130"/>
        <v>0.299997495289753</v>
      </c>
      <c r="XZ11" s="40">
        <f t="shared" si="130"/>
        <v>0.258044549398538</v>
      </c>
      <c r="YA11" s="40">
        <f t="shared" si="130"/>
        <v>0.353371784420224</v>
      </c>
      <c r="YB11" s="40" t="str">
        <f t="shared" si="130"/>
        <v/>
      </c>
      <c r="YC11" s="41">
        <f t="shared" si="130"/>
        <v>0.410286220144013</v>
      </c>
    </row>
    <row r="12" s="18" customFormat="1" customHeight="1" spans="1:653">
      <c r="A12" s="43"/>
      <c r="B12" s="44" t="s">
        <v>60</v>
      </c>
      <c r="C12" s="37">
        <v>26089.2200000001</v>
      </c>
      <c r="D12" s="45">
        <v>369.18</v>
      </c>
      <c r="E12" s="45">
        <v>18554.4900000002</v>
      </c>
      <c r="F12" s="45">
        <v>5477.58000000001</v>
      </c>
      <c r="G12" s="45">
        <v>6541.49</v>
      </c>
      <c r="H12" s="45">
        <v>26722.3599999999</v>
      </c>
      <c r="I12" s="45">
        <v>56196.5200000011</v>
      </c>
      <c r="J12" s="45">
        <v>2872.2</v>
      </c>
      <c r="K12" s="37">
        <v>11386.5999999999</v>
      </c>
      <c r="L12" s="46">
        <v>16598.4700000001</v>
      </c>
      <c r="M12" s="45">
        <v>1425.52</v>
      </c>
      <c r="N12" s="45">
        <v>6124.48</v>
      </c>
      <c r="O12" s="45">
        <v>1457.43</v>
      </c>
      <c r="P12" s="45">
        <v>17867.32</v>
      </c>
      <c r="Q12" s="46">
        <v>16131.4399999998</v>
      </c>
      <c r="R12" s="45">
        <v>10084.45</v>
      </c>
      <c r="S12" s="40" t="str">
        <f>IFERROR(#REF!/#REF!,"")</f>
        <v/>
      </c>
      <c r="T12" s="45">
        <v>20838.8400000002</v>
      </c>
      <c r="U12" s="45">
        <v>11453.56</v>
      </c>
      <c r="V12" s="45">
        <v>4953.96999999999</v>
      </c>
      <c r="W12" s="45"/>
      <c r="X12" s="46"/>
      <c r="Y12" s="45"/>
      <c r="Z12" s="45"/>
      <c r="AA12" s="47">
        <f>SUM(C12:Z12)</f>
        <v>261145.120000001</v>
      </c>
      <c r="AB12" s="40">
        <f t="shared" ref="AB12:AZ12" si="131">IFERROR(C12/C$10,"")</f>
        <v>0.0848409170611437</v>
      </c>
      <c r="AC12" s="40">
        <f t="shared" si="131"/>
        <v>0.022187324774043</v>
      </c>
      <c r="AD12" s="40">
        <f t="shared" si="131"/>
        <v>0.103538531454599</v>
      </c>
      <c r="AE12" s="40">
        <f t="shared" si="131"/>
        <v>0.0384207914083477</v>
      </c>
      <c r="AF12" s="40">
        <f t="shared" si="131"/>
        <v>0.0760984620095175</v>
      </c>
      <c r="AG12" s="40">
        <f t="shared" si="131"/>
        <v>0.181019505025829</v>
      </c>
      <c r="AH12" s="40">
        <f t="shared" si="131"/>
        <v>0.128656600656019</v>
      </c>
      <c r="AI12" s="40">
        <f t="shared" si="131"/>
        <v>0.0525360890666128</v>
      </c>
      <c r="AJ12" s="40">
        <f t="shared" si="131"/>
        <v>0.18672336618285</v>
      </c>
      <c r="AK12" s="40">
        <f t="shared" si="131"/>
        <v>0.0493385835614171</v>
      </c>
      <c r="AL12" s="40">
        <f t="shared" si="131"/>
        <v>0.0521743076890418</v>
      </c>
      <c r="AM12" s="40">
        <f t="shared" si="131"/>
        <v>0.133130653234654</v>
      </c>
      <c r="AN12" s="40">
        <f t="shared" si="131"/>
        <v>0.736406768699062</v>
      </c>
      <c r="AO12" s="40">
        <f t="shared" si="131"/>
        <v>0.158280709136615</v>
      </c>
      <c r="AP12" s="40">
        <f t="shared" si="131"/>
        <v>0.0543798228077232</v>
      </c>
      <c r="AQ12" s="40">
        <f t="shared" si="131"/>
        <v>0.286181761012002</v>
      </c>
      <c r="AR12" s="40" t="str">
        <f t="shared" si="131"/>
        <v/>
      </c>
      <c r="AS12" s="40">
        <f t="shared" si="131"/>
        <v>0.0727297805277664</v>
      </c>
      <c r="AT12" s="40">
        <f t="shared" si="131"/>
        <v>0.056078729060495</v>
      </c>
      <c r="AU12" s="40">
        <f t="shared" si="131"/>
        <v>0.0565393443290901</v>
      </c>
      <c r="AV12" s="40" t="str">
        <f t="shared" si="131"/>
        <v/>
      </c>
      <c r="AW12" s="40" t="str">
        <f t="shared" si="131"/>
        <v/>
      </c>
      <c r="AX12" s="40" t="str">
        <f t="shared" si="131"/>
        <v/>
      </c>
      <c r="AY12" s="40" t="str">
        <f t="shared" si="131"/>
        <v/>
      </c>
      <c r="AZ12" s="41">
        <f t="shared" si="131"/>
        <v>0.0910921814815505</v>
      </c>
      <c r="BA12" s="37">
        <v>15324.6</v>
      </c>
      <c r="BB12" s="37">
        <v>297.46</v>
      </c>
      <c r="BC12" s="37">
        <v>13029.36</v>
      </c>
      <c r="BD12" s="37">
        <v>3625.70000000001</v>
      </c>
      <c r="BE12" s="37">
        <v>4592.64</v>
      </c>
      <c r="BF12" s="37">
        <v>17716.82</v>
      </c>
      <c r="BG12" s="37">
        <v>31589.5400000003</v>
      </c>
      <c r="BH12" s="37">
        <v>1842.2</v>
      </c>
      <c r="BI12" s="37">
        <v>5240.84</v>
      </c>
      <c r="BJ12" s="46">
        <v>8540.24200000002</v>
      </c>
      <c r="BK12" s="45">
        <v>793.27</v>
      </c>
      <c r="BL12" s="45">
        <v>2464.46</v>
      </c>
      <c r="BM12" s="37">
        <v>69.7</v>
      </c>
      <c r="BN12" s="45">
        <v>9968.61999999998</v>
      </c>
      <c r="BO12" s="46">
        <v>10086.9839999999</v>
      </c>
      <c r="BP12" s="37">
        <v>3493.24</v>
      </c>
      <c r="BQ12" s="40" t="str">
        <f>IFERROR(#REF!/#REF!,"")</f>
        <v/>
      </c>
      <c r="BR12" s="46">
        <v>12014.8364</v>
      </c>
      <c r="BS12" s="46">
        <v>7874.88999999995</v>
      </c>
      <c r="BT12" s="46">
        <v>3327.45519999999</v>
      </c>
      <c r="BU12" s="45"/>
      <c r="BV12" s="45"/>
      <c r="BW12" s="45"/>
      <c r="BX12" s="45"/>
      <c r="BY12" s="47">
        <f>SUM(BA12:BX12)</f>
        <v>151892.8576</v>
      </c>
      <c r="BZ12" s="40">
        <f t="shared" ref="BZ12:CX12" si="132">IFERROR(BA12/BA$10,"")</f>
        <v>0.0770625261177185</v>
      </c>
      <c r="CA12" s="40">
        <f t="shared" si="132"/>
        <v>0.026783792860957</v>
      </c>
      <c r="CB12" s="40">
        <f t="shared" si="132"/>
        <v>0.0917621436577047</v>
      </c>
      <c r="CC12" s="40">
        <f t="shared" si="132"/>
        <v>0.0382064537367559</v>
      </c>
      <c r="CD12" s="40">
        <f t="shared" si="132"/>
        <v>0.0691737554111669</v>
      </c>
      <c r="CE12" s="40">
        <f t="shared" si="132"/>
        <v>0.157905427440354</v>
      </c>
      <c r="CF12" s="40">
        <f t="shared" si="132"/>
        <v>0.115592723033901</v>
      </c>
      <c r="CG12" s="40">
        <f t="shared" si="132"/>
        <v>0.0417186583540339</v>
      </c>
      <c r="CH12" s="40">
        <f t="shared" si="132"/>
        <v>0.169595385673817</v>
      </c>
      <c r="CI12" s="40">
        <f t="shared" si="132"/>
        <v>0.0477971911830706</v>
      </c>
      <c r="CJ12" s="40">
        <f t="shared" si="132"/>
        <v>0.0460489996604099</v>
      </c>
      <c r="CK12" s="40">
        <f t="shared" si="132"/>
        <v>0.10710289041256</v>
      </c>
      <c r="CL12" s="40">
        <f t="shared" si="132"/>
        <v>0.09138586600236</v>
      </c>
      <c r="CM12" s="40">
        <f t="shared" si="132"/>
        <v>0.149273408060232</v>
      </c>
      <c r="CN12" s="40">
        <f t="shared" si="132"/>
        <v>0.0420788073444613</v>
      </c>
      <c r="CO12" s="40">
        <f t="shared" si="132"/>
        <v>0.207711371787919</v>
      </c>
      <c r="CP12" s="40" t="str">
        <f t="shared" si="132"/>
        <v/>
      </c>
      <c r="CQ12" s="40">
        <f t="shared" si="132"/>
        <v>0.0578870249585856</v>
      </c>
      <c r="CR12" s="40">
        <f t="shared" si="132"/>
        <v>0.0396177405639173</v>
      </c>
      <c r="CS12" s="40">
        <f t="shared" si="132"/>
        <v>0.0499432223095445</v>
      </c>
      <c r="CT12" s="40" t="str">
        <f t="shared" si="132"/>
        <v/>
      </c>
      <c r="CU12" s="40" t="str">
        <f t="shared" si="132"/>
        <v/>
      </c>
      <c r="CV12" s="40" t="str">
        <f t="shared" si="132"/>
        <v/>
      </c>
      <c r="CW12" s="40" t="str">
        <f t="shared" si="132"/>
        <v/>
      </c>
      <c r="CX12" s="41">
        <f t="shared" si="132"/>
        <v>0.0763383257176645</v>
      </c>
      <c r="CY12" s="42">
        <v>32398.0200000001</v>
      </c>
      <c r="CZ12" s="37">
        <v>1348.1</v>
      </c>
      <c r="DA12" s="37">
        <v>34259.6999999999</v>
      </c>
      <c r="DB12" s="37">
        <v>7771.53000000003</v>
      </c>
      <c r="DC12" s="37">
        <v>11888.41</v>
      </c>
      <c r="DD12" s="37">
        <v>29707.3399999996</v>
      </c>
      <c r="DE12" s="37">
        <v>64809.4200000012</v>
      </c>
      <c r="DF12" s="37">
        <v>7110.6</v>
      </c>
      <c r="DG12" s="37">
        <v>15011.5799999999</v>
      </c>
      <c r="DH12" s="46">
        <v>15640.8600000001</v>
      </c>
      <c r="DI12" s="45">
        <v>2143.79</v>
      </c>
      <c r="DJ12" s="45">
        <v>12414.96</v>
      </c>
      <c r="DK12" s="37">
        <v>0</v>
      </c>
      <c r="DL12" s="45">
        <v>26798.78</v>
      </c>
      <c r="DM12" s="46">
        <v>30166.7600000006</v>
      </c>
      <c r="DN12" s="37">
        <v>3592.33</v>
      </c>
      <c r="DO12" s="45">
        <v>2231.6</v>
      </c>
      <c r="DP12" s="46">
        <v>31195.9600000004</v>
      </c>
      <c r="DQ12" s="46">
        <v>17154.78</v>
      </c>
      <c r="DR12" s="46">
        <v>7967.55000000002</v>
      </c>
      <c r="DS12" s="45"/>
      <c r="DT12" s="45"/>
      <c r="DU12" s="45"/>
      <c r="DV12" s="45"/>
      <c r="DW12" s="47">
        <f>SUM(CY12:DV12)</f>
        <v>353612.070000002</v>
      </c>
      <c r="DX12" s="40">
        <f t="shared" ref="DX12:EV12" si="133">IFERROR(CY12/CY$10,"")</f>
        <v>0.0853738356102122</v>
      </c>
      <c r="DY12" s="40">
        <f t="shared" si="133"/>
        <v>0.0264415665112975</v>
      </c>
      <c r="DZ12" s="40">
        <f t="shared" si="133"/>
        <v>0.0989842697709449</v>
      </c>
      <c r="EA12" s="40">
        <f t="shared" si="133"/>
        <v>0.03049445439799</v>
      </c>
      <c r="EB12" s="40">
        <f t="shared" si="133"/>
        <v>0.100010574441168</v>
      </c>
      <c r="EC12" s="40">
        <f t="shared" si="133"/>
        <v>0.126301605479232</v>
      </c>
      <c r="ED12" s="40">
        <f t="shared" si="133"/>
        <v>0.123644621230548</v>
      </c>
      <c r="EE12" s="40">
        <f t="shared" si="133"/>
        <v>0.0484451541866907</v>
      </c>
      <c r="EF12" s="40">
        <f t="shared" si="133"/>
        <v>0.208334096635756</v>
      </c>
      <c r="EG12" s="40">
        <f t="shared" si="133"/>
        <v>0.0494432674917332</v>
      </c>
      <c r="EH12" s="40">
        <f t="shared" si="133"/>
        <v>0.0454605698014277</v>
      </c>
      <c r="EI12" s="40">
        <f t="shared" si="133"/>
        <v>0.171926232260832</v>
      </c>
      <c r="EJ12" s="40">
        <f t="shared" si="133"/>
        <v>0</v>
      </c>
      <c r="EK12" s="40">
        <f t="shared" si="133"/>
        <v>0.177378780904864</v>
      </c>
      <c r="EL12" s="40">
        <f t="shared" si="133"/>
        <v>0.0566979350112075</v>
      </c>
      <c r="EM12" s="40">
        <f t="shared" si="133"/>
        <v>0.208607400585232</v>
      </c>
      <c r="EN12" s="40">
        <f t="shared" si="133"/>
        <v>0.0676599791950714</v>
      </c>
      <c r="EO12" s="40">
        <f t="shared" si="133"/>
        <v>0.0697809197077053</v>
      </c>
      <c r="EP12" s="40">
        <f t="shared" si="133"/>
        <v>0.0533877622662707</v>
      </c>
      <c r="EQ12" s="40">
        <f t="shared" si="133"/>
        <v>0.0551949309238152</v>
      </c>
      <c r="ER12" s="40" t="str">
        <f t="shared" si="133"/>
        <v/>
      </c>
      <c r="ES12" s="40" t="str">
        <f t="shared" si="133"/>
        <v/>
      </c>
      <c r="ET12" s="40" t="str">
        <f t="shared" si="133"/>
        <v/>
      </c>
      <c r="EU12" s="40" t="str">
        <f t="shared" si="133"/>
        <v/>
      </c>
      <c r="EV12" s="41">
        <f t="shared" si="133"/>
        <v>0.0839802884091477</v>
      </c>
      <c r="EW12" s="37">
        <v>28703.8300000001</v>
      </c>
      <c r="EX12" s="37">
        <v>856.36</v>
      </c>
      <c r="EY12" s="37">
        <v>29191.4000000003</v>
      </c>
      <c r="EZ12" s="37">
        <v>10468.25</v>
      </c>
      <c r="FA12" s="37">
        <v>6269.44</v>
      </c>
      <c r="FB12" s="37">
        <v>28676.64</v>
      </c>
      <c r="FC12" s="37">
        <v>63074.9300000005</v>
      </c>
      <c r="FD12" s="37">
        <v>1669.4</v>
      </c>
      <c r="FE12" s="37">
        <v>18799.3200000001</v>
      </c>
      <c r="FF12" s="46">
        <v>18682.6400000001</v>
      </c>
      <c r="FG12" s="45">
        <v>1704.52</v>
      </c>
      <c r="FH12" s="45">
        <v>7834.14000000001</v>
      </c>
      <c r="FI12" s="37">
        <v>0</v>
      </c>
      <c r="FJ12" s="45">
        <v>25165.2799999999</v>
      </c>
      <c r="FK12" s="46">
        <v>29694.3700000006</v>
      </c>
      <c r="FL12" s="37">
        <v>406.65</v>
      </c>
      <c r="FM12" s="45">
        <f>8579.8+1255.71</f>
        <v>9835.51</v>
      </c>
      <c r="FN12" s="46">
        <v>33744.6900000003</v>
      </c>
      <c r="FO12" s="46">
        <v>24550.0700000002</v>
      </c>
      <c r="FP12" s="46">
        <v>7131.68</v>
      </c>
      <c r="FQ12" s="45"/>
      <c r="FR12" s="45"/>
      <c r="FS12" s="45"/>
      <c r="FT12" s="45"/>
      <c r="FU12" s="47">
        <f>SUM(EW12:FT12)</f>
        <v>346459.120000002</v>
      </c>
      <c r="FV12" s="40">
        <f t="shared" ref="FV12:GT12" si="134">IFERROR(EW12/EW$10,"")</f>
        <v>0.0922904777680931</v>
      </c>
      <c r="FW12" s="40">
        <f t="shared" si="134"/>
        <v>0.0250953868515595</v>
      </c>
      <c r="FX12" s="40">
        <f t="shared" si="134"/>
        <v>0.101156980758294</v>
      </c>
      <c r="FY12" s="40">
        <f t="shared" si="134"/>
        <v>0.0352050187678838</v>
      </c>
      <c r="FZ12" s="40">
        <f t="shared" si="134"/>
        <v>0.0832734848550254</v>
      </c>
      <c r="GA12" s="40">
        <f t="shared" si="134"/>
        <v>0.148460028200355</v>
      </c>
      <c r="GB12" s="40">
        <f t="shared" si="134"/>
        <v>0.141637377506548</v>
      </c>
      <c r="GC12" s="40">
        <f t="shared" si="134"/>
        <v>0.0304722060223394</v>
      </c>
      <c r="GD12" s="40">
        <f t="shared" si="134"/>
        <v>0.228723893508153</v>
      </c>
      <c r="GE12" s="40">
        <f t="shared" si="134"/>
        <v>0.0513048779238602</v>
      </c>
      <c r="GF12" s="40">
        <f t="shared" si="134"/>
        <v>0.0371406420843315</v>
      </c>
      <c r="GG12" s="40">
        <f t="shared" si="134"/>
        <v>0.140872737224893</v>
      </c>
      <c r="GH12" s="40">
        <f t="shared" si="134"/>
        <v>0</v>
      </c>
      <c r="GI12" s="40">
        <f t="shared" si="134"/>
        <v>0.176759685782163</v>
      </c>
      <c r="GJ12" s="40">
        <f t="shared" si="134"/>
        <v>0.0574065459311455</v>
      </c>
      <c r="GK12" s="40">
        <f t="shared" si="134"/>
        <v>0.184717484226449</v>
      </c>
      <c r="GL12" s="40">
        <f t="shared" si="134"/>
        <v>0.102297119499931</v>
      </c>
      <c r="GM12" s="40">
        <f t="shared" si="134"/>
        <v>0.0866089634440336</v>
      </c>
      <c r="GN12" s="40">
        <f t="shared" si="134"/>
        <v>0.0723362914323313</v>
      </c>
      <c r="GO12" s="40">
        <f t="shared" si="134"/>
        <v>0.0542313985446767</v>
      </c>
      <c r="GP12" s="40" t="str">
        <f t="shared" si="134"/>
        <v/>
      </c>
      <c r="GQ12" s="40" t="str">
        <f t="shared" si="134"/>
        <v/>
      </c>
      <c r="GR12" s="40" t="str">
        <f t="shared" si="134"/>
        <v/>
      </c>
      <c r="GS12" s="40" t="str">
        <f t="shared" si="134"/>
        <v/>
      </c>
      <c r="GT12" s="41">
        <f t="shared" si="134"/>
        <v>0.0896156074561735</v>
      </c>
      <c r="GU12" s="37">
        <v>21846.38</v>
      </c>
      <c r="GV12" s="37">
        <v>856.88</v>
      </c>
      <c r="GW12" s="37">
        <v>19638.4600000002</v>
      </c>
      <c r="GX12" s="37">
        <v>11668.6</v>
      </c>
      <c r="GY12" s="37">
        <v>3424.94</v>
      </c>
      <c r="GZ12" s="37">
        <v>34446.9199999999</v>
      </c>
      <c r="HA12" s="37">
        <v>57051.6600000006</v>
      </c>
      <c r="HB12" s="37">
        <v>925.69</v>
      </c>
      <c r="HC12" s="45">
        <v>26605.3000000003</v>
      </c>
      <c r="HD12" s="46">
        <v>16994.8900000001</v>
      </c>
      <c r="HE12" s="45">
        <v>1538.8</v>
      </c>
      <c r="HF12" s="45">
        <v>6714.16000000001</v>
      </c>
      <c r="HG12" s="45"/>
      <c r="HH12" s="45">
        <v>25568.1399999999</v>
      </c>
      <c r="HI12" s="46">
        <v>30872.8700000004</v>
      </c>
      <c r="HJ12" s="45">
        <v>91.78</v>
      </c>
      <c r="HK12" s="45">
        <v>6279.08000000001</v>
      </c>
      <c r="HL12" s="46">
        <v>36322.7000000003</v>
      </c>
      <c r="HM12" s="46">
        <v>24428.5300000001</v>
      </c>
      <c r="HN12" s="46">
        <v>7902.42000000002</v>
      </c>
      <c r="HO12" s="45">
        <v>8.43</v>
      </c>
      <c r="HP12" s="46">
        <v>7037.29000000001</v>
      </c>
      <c r="HQ12" s="45"/>
      <c r="HR12" s="45"/>
      <c r="HS12" s="47">
        <f>SUM(GU12:HR12)</f>
        <v>340223.920000002</v>
      </c>
      <c r="HT12" s="40">
        <f t="shared" ref="HT12:IR12" si="135">IFERROR(GU12/GU$10,"")</f>
        <v>0.0820516599472663</v>
      </c>
      <c r="HU12" s="40">
        <f t="shared" si="135"/>
        <v>0.0374772240402164</v>
      </c>
      <c r="HV12" s="40">
        <f t="shared" si="135"/>
        <v>0.095635466671447</v>
      </c>
      <c r="HW12" s="40">
        <f t="shared" si="135"/>
        <v>0.0438340911618079</v>
      </c>
      <c r="HX12" s="40">
        <f t="shared" si="135"/>
        <v>0.0851646329576237</v>
      </c>
      <c r="HY12" s="40">
        <f t="shared" si="135"/>
        <v>0.193172943769135</v>
      </c>
      <c r="HZ12" s="40">
        <f t="shared" si="135"/>
        <v>0.121828611115448</v>
      </c>
      <c r="IA12" s="40">
        <f t="shared" si="135"/>
        <v>0.0692757289109746</v>
      </c>
      <c r="IB12" s="40">
        <f t="shared" si="135"/>
        <v>0.194809307598929</v>
      </c>
      <c r="IC12" s="40">
        <f t="shared" si="135"/>
        <v>0.0437053251920926</v>
      </c>
      <c r="ID12" s="40">
        <f t="shared" si="135"/>
        <v>0.0324057636266152</v>
      </c>
      <c r="IE12" s="40">
        <f t="shared" si="135"/>
        <v>0.148698904517823</v>
      </c>
      <c r="IF12" s="40" t="str">
        <f t="shared" si="135"/>
        <v/>
      </c>
      <c r="IG12" s="40">
        <f t="shared" si="135"/>
        <v>0.197305690109682</v>
      </c>
      <c r="IH12" s="40">
        <f t="shared" si="135"/>
        <v>0.0583034748586686</v>
      </c>
      <c r="II12" s="40">
        <f t="shared" si="135"/>
        <v>0.298957654723127</v>
      </c>
      <c r="IJ12" s="40">
        <f t="shared" si="135"/>
        <v>0.0771071353093275</v>
      </c>
      <c r="IK12" s="40">
        <f t="shared" si="135"/>
        <v>0.0847472456625992</v>
      </c>
      <c r="IL12" s="40">
        <f t="shared" si="135"/>
        <v>0.0765959873829438</v>
      </c>
      <c r="IM12" s="40">
        <f t="shared" si="135"/>
        <v>0.0552048867769686</v>
      </c>
      <c r="IN12" s="40">
        <f t="shared" si="135"/>
        <v>0.0193980394864006</v>
      </c>
      <c r="IO12" s="40">
        <f t="shared" si="135"/>
        <v>0.0648417974175861</v>
      </c>
      <c r="IP12" s="40" t="str">
        <f t="shared" si="135"/>
        <v/>
      </c>
      <c r="IQ12" s="40" t="str">
        <f t="shared" si="135"/>
        <v/>
      </c>
      <c r="IR12" s="41">
        <f t="shared" si="135"/>
        <v>0.0890777824166912</v>
      </c>
      <c r="IS12" s="37">
        <v>20198.06</v>
      </c>
      <c r="IT12" s="37">
        <v>1097.18</v>
      </c>
      <c r="IU12" s="37">
        <v>14002.8900000002</v>
      </c>
      <c r="IV12" s="37">
        <v>8481.61000000002</v>
      </c>
      <c r="IW12" s="37">
        <v>4039.198</v>
      </c>
      <c r="IX12" s="37">
        <v>35362.4500000002</v>
      </c>
      <c r="IY12" s="37">
        <v>49889.2800000005</v>
      </c>
      <c r="IZ12" s="37">
        <v>1535.39</v>
      </c>
      <c r="JA12" s="45">
        <v>14022.7599999999</v>
      </c>
      <c r="JB12" s="46">
        <v>15003.22</v>
      </c>
      <c r="JC12" s="45">
        <v>1155.98</v>
      </c>
      <c r="JD12" s="45">
        <v>4349.46</v>
      </c>
      <c r="JE12" s="45"/>
      <c r="JF12" s="45">
        <v>25947.3599999999</v>
      </c>
      <c r="JG12" s="46">
        <v>22502.3100000002</v>
      </c>
      <c r="JH12" s="45"/>
      <c r="JI12" s="45">
        <v>8986.41000000001</v>
      </c>
      <c r="JJ12" s="46">
        <v>27995.4900000001</v>
      </c>
      <c r="JK12" s="46">
        <v>15659.98</v>
      </c>
      <c r="JL12" s="46">
        <v>11989.38</v>
      </c>
      <c r="JM12" s="45">
        <v>573.07</v>
      </c>
      <c r="JN12" s="46">
        <v>6540.07999999999</v>
      </c>
      <c r="JO12" s="37">
        <v>3340.03</v>
      </c>
      <c r="JP12" s="45"/>
      <c r="JQ12" s="47">
        <f>SUM(IS12:JP12)</f>
        <v>292671.588000001</v>
      </c>
      <c r="JR12" s="40">
        <f t="shared" ref="JR12:KP12" si="136">IFERROR(IS12/IS$10,"")</f>
        <v>0.0834148358036004</v>
      </c>
      <c r="JS12" s="40">
        <f t="shared" si="136"/>
        <v>0.0585467421975382</v>
      </c>
      <c r="JT12" s="40">
        <f t="shared" si="136"/>
        <v>0.0831810938456331</v>
      </c>
      <c r="JU12" s="40">
        <f t="shared" si="136"/>
        <v>0.0410383340437901</v>
      </c>
      <c r="JV12" s="40">
        <f t="shared" si="136"/>
        <v>0.108799887515211</v>
      </c>
      <c r="JW12" s="40">
        <f t="shared" si="136"/>
        <v>0.176461004370793</v>
      </c>
      <c r="JX12" s="40">
        <f t="shared" si="136"/>
        <v>0.117455370023302</v>
      </c>
      <c r="JY12" s="40">
        <f t="shared" si="136"/>
        <v>0.110654033450108</v>
      </c>
      <c r="JZ12" s="40">
        <f t="shared" si="136"/>
        <v>0.108146794337031</v>
      </c>
      <c r="KA12" s="40">
        <f t="shared" si="136"/>
        <v>0.0445376499854507</v>
      </c>
      <c r="KB12" s="40">
        <f t="shared" si="136"/>
        <v>0.032234551128898</v>
      </c>
      <c r="KC12" s="40">
        <f t="shared" si="136"/>
        <v>0.176441523670439</v>
      </c>
      <c r="KD12" s="40" t="str">
        <f t="shared" si="136"/>
        <v/>
      </c>
      <c r="KE12" s="40">
        <f t="shared" si="136"/>
        <v>0.211752021070616</v>
      </c>
      <c r="KF12" s="40">
        <f t="shared" si="136"/>
        <v>0.0549171502418517</v>
      </c>
      <c r="KG12" s="40" t="str">
        <f t="shared" si="136"/>
        <v/>
      </c>
      <c r="KH12" s="40">
        <f t="shared" si="136"/>
        <v>0.0918876686157917</v>
      </c>
      <c r="KI12" s="40">
        <f t="shared" si="136"/>
        <v>0.0711930678721361</v>
      </c>
      <c r="KJ12" s="40">
        <f t="shared" si="136"/>
        <v>0.0708963148220512</v>
      </c>
      <c r="KK12" s="40">
        <f t="shared" si="136"/>
        <v>0.0621187034270221</v>
      </c>
      <c r="KL12" s="40">
        <f t="shared" si="136"/>
        <v>0.0848756198273666</v>
      </c>
      <c r="KM12" s="40">
        <f t="shared" si="136"/>
        <v>0.0619229589344091</v>
      </c>
      <c r="KN12" s="40">
        <f t="shared" si="136"/>
        <v>0.115965371801085</v>
      </c>
      <c r="KO12" s="40" t="str">
        <f t="shared" si="136"/>
        <v/>
      </c>
      <c r="KP12" s="41">
        <f t="shared" si="136"/>
        <v>0.0856398090929966</v>
      </c>
      <c r="KQ12" s="37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7">
        <f>SUM(KQ12:LN12)</f>
        <v>0</v>
      </c>
      <c r="LP12" s="40" t="str">
        <f t="shared" ref="LP12:MN12" si="137">IFERROR(KQ12/KQ$10,"")</f>
        <v/>
      </c>
      <c r="LQ12" s="40" t="str">
        <f t="shared" si="137"/>
        <v/>
      </c>
      <c r="LR12" s="40" t="str">
        <f t="shared" si="137"/>
        <v/>
      </c>
      <c r="LS12" s="40" t="str">
        <f t="shared" si="137"/>
        <v/>
      </c>
      <c r="LT12" s="40" t="str">
        <f t="shared" si="137"/>
        <v/>
      </c>
      <c r="LU12" s="40" t="str">
        <f t="shared" si="137"/>
        <v/>
      </c>
      <c r="LV12" s="40" t="str">
        <f t="shared" si="137"/>
        <v/>
      </c>
      <c r="LW12" s="40" t="str">
        <f t="shared" si="137"/>
        <v/>
      </c>
      <c r="LX12" s="40" t="str">
        <f t="shared" si="137"/>
        <v/>
      </c>
      <c r="LY12" s="40" t="str">
        <f t="shared" si="137"/>
        <v/>
      </c>
      <c r="LZ12" s="40" t="str">
        <f t="shared" si="137"/>
        <v/>
      </c>
      <c r="MA12" s="40" t="str">
        <f t="shared" si="137"/>
        <v/>
      </c>
      <c r="MB12" s="40" t="str">
        <f t="shared" si="137"/>
        <v/>
      </c>
      <c r="MC12" s="40" t="str">
        <f t="shared" si="137"/>
        <v/>
      </c>
      <c r="MD12" s="40" t="str">
        <f t="shared" si="137"/>
        <v/>
      </c>
      <c r="ME12" s="40" t="str">
        <f t="shared" si="137"/>
        <v/>
      </c>
      <c r="MF12" s="40" t="str">
        <f t="shared" si="137"/>
        <v/>
      </c>
      <c r="MG12" s="40" t="str">
        <f t="shared" si="137"/>
        <v/>
      </c>
      <c r="MH12" s="40" t="str">
        <f t="shared" si="137"/>
        <v/>
      </c>
      <c r="MI12" s="40" t="str">
        <f t="shared" si="137"/>
        <v/>
      </c>
      <c r="MJ12" s="40" t="str">
        <f t="shared" si="137"/>
        <v/>
      </c>
      <c r="MK12" s="40" t="str">
        <f t="shared" si="137"/>
        <v/>
      </c>
      <c r="ML12" s="40" t="str">
        <f t="shared" si="137"/>
        <v/>
      </c>
      <c r="MM12" s="40" t="str">
        <f t="shared" si="137"/>
        <v/>
      </c>
      <c r="MN12" s="41" t="str">
        <f t="shared" si="137"/>
        <v/>
      </c>
      <c r="MO12" s="37"/>
      <c r="MP12" s="45"/>
      <c r="MQ12" s="45"/>
      <c r="MR12" s="45"/>
      <c r="MS12" s="45"/>
      <c r="MT12" s="45"/>
      <c r="MU12" s="45"/>
      <c r="MV12" s="45"/>
      <c r="MW12" s="45"/>
      <c r="MX12" s="45"/>
      <c r="MY12" s="45"/>
      <c r="MZ12" s="45"/>
      <c r="NA12" s="45"/>
      <c r="NB12" s="45"/>
      <c r="NC12" s="45"/>
      <c r="ND12" s="45"/>
      <c r="NE12" s="45"/>
      <c r="NF12" s="45"/>
      <c r="NG12" s="45"/>
      <c r="NH12" s="45"/>
      <c r="NI12" s="45"/>
      <c r="NJ12" s="45"/>
      <c r="NK12" s="45"/>
      <c r="NL12" s="45"/>
      <c r="NM12" s="47">
        <f>SUM(MO12:NL12)</f>
        <v>0</v>
      </c>
      <c r="NN12" s="40" t="str">
        <f t="shared" ref="NN12:OL12" si="138">IFERROR(MO12/MO$10,"")</f>
        <v/>
      </c>
      <c r="NO12" s="40" t="str">
        <f t="shared" si="138"/>
        <v/>
      </c>
      <c r="NP12" s="40" t="str">
        <f t="shared" si="138"/>
        <v/>
      </c>
      <c r="NQ12" s="40" t="str">
        <f t="shared" si="138"/>
        <v/>
      </c>
      <c r="NR12" s="40" t="str">
        <f t="shared" si="138"/>
        <v/>
      </c>
      <c r="NS12" s="40" t="str">
        <f t="shared" si="138"/>
        <v/>
      </c>
      <c r="NT12" s="40" t="str">
        <f t="shared" si="138"/>
        <v/>
      </c>
      <c r="NU12" s="40" t="str">
        <f t="shared" si="138"/>
        <v/>
      </c>
      <c r="NV12" s="40" t="str">
        <f t="shared" si="138"/>
        <v/>
      </c>
      <c r="NW12" s="40" t="str">
        <f t="shared" si="138"/>
        <v/>
      </c>
      <c r="NX12" s="40" t="str">
        <f t="shared" si="138"/>
        <v/>
      </c>
      <c r="NY12" s="40" t="str">
        <f t="shared" si="138"/>
        <v/>
      </c>
      <c r="NZ12" s="40" t="str">
        <f t="shared" si="138"/>
        <v/>
      </c>
      <c r="OA12" s="40" t="str">
        <f t="shared" si="138"/>
        <v/>
      </c>
      <c r="OB12" s="40" t="str">
        <f t="shared" si="138"/>
        <v/>
      </c>
      <c r="OC12" s="40" t="str">
        <f t="shared" si="138"/>
        <v/>
      </c>
      <c r="OD12" s="40" t="str">
        <f t="shared" si="138"/>
        <v/>
      </c>
      <c r="OE12" s="40" t="str">
        <f t="shared" si="138"/>
        <v/>
      </c>
      <c r="OF12" s="40" t="str">
        <f t="shared" si="138"/>
        <v/>
      </c>
      <c r="OG12" s="40" t="str">
        <f t="shared" si="138"/>
        <v/>
      </c>
      <c r="OH12" s="40" t="str">
        <f t="shared" si="138"/>
        <v/>
      </c>
      <c r="OI12" s="40" t="str">
        <f t="shared" si="138"/>
        <v/>
      </c>
      <c r="OJ12" s="40" t="str">
        <f t="shared" si="138"/>
        <v/>
      </c>
      <c r="OK12" s="40" t="str">
        <f t="shared" si="138"/>
        <v/>
      </c>
      <c r="OL12" s="41" t="str">
        <f t="shared" si="138"/>
        <v/>
      </c>
      <c r="OM12" s="37"/>
      <c r="ON12" s="45"/>
      <c r="OO12" s="45"/>
      <c r="OP12" s="45"/>
      <c r="OQ12" s="45"/>
      <c r="OR12" s="45"/>
      <c r="OS12" s="45"/>
      <c r="OT12" s="45"/>
      <c r="OU12" s="45"/>
      <c r="OV12" s="45"/>
      <c r="OW12" s="45"/>
      <c r="OX12" s="45"/>
      <c r="OY12" s="45"/>
      <c r="OZ12" s="45"/>
      <c r="PA12" s="45"/>
      <c r="PB12" s="45"/>
      <c r="PC12" s="45"/>
      <c r="PD12" s="45"/>
      <c r="PE12" s="45"/>
      <c r="PF12" s="45"/>
      <c r="PG12" s="45"/>
      <c r="PH12" s="45"/>
      <c r="PI12" s="45"/>
      <c r="PJ12" s="45"/>
      <c r="PK12" s="47">
        <f>SUM(OM12:PJ12)</f>
        <v>0</v>
      </c>
      <c r="PL12" s="40" t="str">
        <f t="shared" ref="PL12:QJ12" si="139">IFERROR(OM12/OM$10,"")</f>
        <v/>
      </c>
      <c r="PM12" s="40" t="str">
        <f t="shared" si="139"/>
        <v/>
      </c>
      <c r="PN12" s="40" t="str">
        <f t="shared" si="139"/>
        <v/>
      </c>
      <c r="PO12" s="40" t="str">
        <f t="shared" si="139"/>
        <v/>
      </c>
      <c r="PP12" s="40" t="str">
        <f t="shared" si="139"/>
        <v/>
      </c>
      <c r="PQ12" s="40" t="str">
        <f t="shared" si="139"/>
        <v/>
      </c>
      <c r="PR12" s="40" t="str">
        <f t="shared" si="139"/>
        <v/>
      </c>
      <c r="PS12" s="40" t="str">
        <f t="shared" si="139"/>
        <v/>
      </c>
      <c r="PT12" s="40" t="str">
        <f t="shared" si="139"/>
        <v/>
      </c>
      <c r="PU12" s="40" t="str">
        <f t="shared" si="139"/>
        <v/>
      </c>
      <c r="PV12" s="40" t="str">
        <f t="shared" si="139"/>
        <v/>
      </c>
      <c r="PW12" s="40" t="str">
        <f t="shared" si="139"/>
        <v/>
      </c>
      <c r="PX12" s="40" t="str">
        <f t="shared" si="139"/>
        <v/>
      </c>
      <c r="PY12" s="40" t="str">
        <f t="shared" si="139"/>
        <v/>
      </c>
      <c r="PZ12" s="40" t="str">
        <f t="shared" si="139"/>
        <v/>
      </c>
      <c r="QA12" s="40" t="str">
        <f t="shared" si="139"/>
        <v/>
      </c>
      <c r="QB12" s="40" t="str">
        <f t="shared" si="139"/>
        <v/>
      </c>
      <c r="QC12" s="40" t="str">
        <f t="shared" si="139"/>
        <v/>
      </c>
      <c r="QD12" s="40" t="str">
        <f t="shared" si="139"/>
        <v/>
      </c>
      <c r="QE12" s="40" t="str">
        <f t="shared" si="139"/>
        <v/>
      </c>
      <c r="QF12" s="40" t="str">
        <f t="shared" si="139"/>
        <v/>
      </c>
      <c r="QG12" s="40" t="str">
        <f t="shared" si="139"/>
        <v/>
      </c>
      <c r="QH12" s="40" t="str">
        <f t="shared" si="139"/>
        <v/>
      </c>
      <c r="QI12" s="40" t="str">
        <f t="shared" si="139"/>
        <v/>
      </c>
      <c r="QJ12" s="41" t="str">
        <f t="shared" si="139"/>
        <v/>
      </c>
      <c r="QK12" s="37"/>
      <c r="QL12" s="45"/>
      <c r="QM12" s="45"/>
      <c r="QN12" s="45"/>
      <c r="QO12" s="45"/>
      <c r="QP12" s="45"/>
      <c r="QQ12" s="45"/>
      <c r="QR12" s="45"/>
      <c r="QS12" s="45"/>
      <c r="QT12" s="45"/>
      <c r="QU12" s="45"/>
      <c r="QV12" s="45"/>
      <c r="QW12" s="45"/>
      <c r="QX12" s="45"/>
      <c r="QY12" s="45"/>
      <c r="QZ12" s="45"/>
      <c r="RA12" s="45"/>
      <c r="RB12" s="45"/>
      <c r="RC12" s="45"/>
      <c r="RD12" s="45"/>
      <c r="RE12" s="45"/>
      <c r="RF12" s="45"/>
      <c r="RG12" s="45"/>
      <c r="RH12" s="45"/>
      <c r="RI12" s="47">
        <f>SUM(QK12:RH12)</f>
        <v>0</v>
      </c>
      <c r="RJ12" s="40" t="str">
        <f t="shared" ref="RJ12:SH12" si="140">IFERROR(QK12/QK$10,"")</f>
        <v/>
      </c>
      <c r="RK12" s="40" t="str">
        <f t="shared" si="140"/>
        <v/>
      </c>
      <c r="RL12" s="40" t="str">
        <f t="shared" si="140"/>
        <v/>
      </c>
      <c r="RM12" s="40" t="str">
        <f t="shared" si="140"/>
        <v/>
      </c>
      <c r="RN12" s="40" t="str">
        <f t="shared" si="140"/>
        <v/>
      </c>
      <c r="RO12" s="40" t="str">
        <f t="shared" si="140"/>
        <v/>
      </c>
      <c r="RP12" s="40" t="str">
        <f t="shared" si="140"/>
        <v/>
      </c>
      <c r="RQ12" s="40" t="str">
        <f t="shared" si="140"/>
        <v/>
      </c>
      <c r="RR12" s="40" t="str">
        <f t="shared" si="140"/>
        <v/>
      </c>
      <c r="RS12" s="40" t="str">
        <f t="shared" si="140"/>
        <v/>
      </c>
      <c r="RT12" s="40" t="str">
        <f t="shared" si="140"/>
        <v/>
      </c>
      <c r="RU12" s="40" t="str">
        <f t="shared" si="140"/>
        <v/>
      </c>
      <c r="RV12" s="40" t="str">
        <f t="shared" si="140"/>
        <v/>
      </c>
      <c r="RW12" s="40" t="str">
        <f t="shared" si="140"/>
        <v/>
      </c>
      <c r="RX12" s="40" t="str">
        <f t="shared" si="140"/>
        <v/>
      </c>
      <c r="RY12" s="40" t="str">
        <f t="shared" si="140"/>
        <v/>
      </c>
      <c r="RZ12" s="40" t="str">
        <f t="shared" si="140"/>
        <v/>
      </c>
      <c r="SA12" s="40" t="str">
        <f t="shared" si="140"/>
        <v/>
      </c>
      <c r="SB12" s="40" t="str">
        <f t="shared" si="140"/>
        <v/>
      </c>
      <c r="SC12" s="40" t="str">
        <f t="shared" si="140"/>
        <v/>
      </c>
      <c r="SD12" s="40" t="str">
        <f t="shared" si="140"/>
        <v/>
      </c>
      <c r="SE12" s="40" t="str">
        <f t="shared" si="140"/>
        <v/>
      </c>
      <c r="SF12" s="40" t="str">
        <f t="shared" si="140"/>
        <v/>
      </c>
      <c r="SG12" s="40" t="str">
        <f t="shared" si="140"/>
        <v/>
      </c>
      <c r="SH12" s="41" t="str">
        <f t="shared" si="140"/>
        <v/>
      </c>
      <c r="SI12" s="37"/>
      <c r="SJ12" s="45"/>
      <c r="SK12" s="45"/>
      <c r="SL12" s="45"/>
      <c r="SM12" s="45"/>
      <c r="SN12" s="45"/>
      <c r="SO12" s="45"/>
      <c r="SP12" s="45"/>
      <c r="SQ12" s="45"/>
      <c r="SR12" s="45"/>
      <c r="SS12" s="45"/>
      <c r="ST12" s="45"/>
      <c r="SU12" s="45"/>
      <c r="SV12" s="45"/>
      <c r="SW12" s="45"/>
      <c r="SX12" s="45"/>
      <c r="SY12" s="45"/>
      <c r="SZ12" s="45"/>
      <c r="TA12" s="45"/>
      <c r="TB12" s="45"/>
      <c r="TC12" s="45"/>
      <c r="TD12" s="45"/>
      <c r="TE12" s="45"/>
      <c r="TF12" s="45"/>
      <c r="TG12" s="47">
        <f>SUM(SI12:TF12)</f>
        <v>0</v>
      </c>
      <c r="TH12" s="40" t="str">
        <f t="shared" ref="TH12:UA12" si="141">IFERROR(SI12/SI$10,"")</f>
        <v/>
      </c>
      <c r="TI12" s="40" t="str">
        <f t="shared" si="141"/>
        <v/>
      </c>
      <c r="TJ12" s="40" t="str">
        <f t="shared" si="141"/>
        <v/>
      </c>
      <c r="TK12" s="40" t="str">
        <f t="shared" si="141"/>
        <v/>
      </c>
      <c r="TL12" s="40" t="str">
        <f t="shared" si="141"/>
        <v/>
      </c>
      <c r="TM12" s="40" t="str">
        <f t="shared" si="141"/>
        <v/>
      </c>
      <c r="TN12" s="40" t="str">
        <f t="shared" si="141"/>
        <v/>
      </c>
      <c r="TO12" s="40" t="str">
        <f t="shared" si="141"/>
        <v/>
      </c>
      <c r="TP12" s="40" t="str">
        <f t="shared" si="141"/>
        <v/>
      </c>
      <c r="TQ12" s="40" t="str">
        <f t="shared" si="141"/>
        <v/>
      </c>
      <c r="TR12" s="40" t="str">
        <f t="shared" si="141"/>
        <v/>
      </c>
      <c r="TS12" s="40" t="str">
        <f t="shared" si="141"/>
        <v/>
      </c>
      <c r="TT12" s="40" t="str">
        <f t="shared" si="141"/>
        <v/>
      </c>
      <c r="TU12" s="40" t="str">
        <f t="shared" si="141"/>
        <v/>
      </c>
      <c r="TV12" s="40" t="str">
        <f t="shared" si="141"/>
        <v/>
      </c>
      <c r="TW12" s="40" t="str">
        <f t="shared" si="141"/>
        <v/>
      </c>
      <c r="TX12" s="40" t="str">
        <f t="shared" si="141"/>
        <v/>
      </c>
      <c r="TY12" s="40" t="str">
        <f t="shared" si="141"/>
        <v/>
      </c>
      <c r="TZ12" s="40" t="str">
        <f t="shared" si="141"/>
        <v/>
      </c>
      <c r="UA12" s="40" t="str">
        <f t="shared" si="141"/>
        <v/>
      </c>
      <c r="UB12" s="40" t="str">
        <f t="shared" ref="UB12:UG12" si="142">IFERROR(TB12/TB$10,"")</f>
        <v/>
      </c>
      <c r="UC12" s="40" t="str">
        <f t="shared" si="142"/>
        <v/>
      </c>
      <c r="UD12" s="40" t="str">
        <f t="shared" si="142"/>
        <v/>
      </c>
      <c r="UE12" s="40" t="str">
        <f t="shared" si="142"/>
        <v/>
      </c>
      <c r="UF12" s="40" t="str">
        <f t="shared" si="142"/>
        <v/>
      </c>
      <c r="UG12" s="41" t="str">
        <f t="shared" si="142"/>
        <v/>
      </c>
      <c r="UH12" s="37"/>
      <c r="UI12" s="45"/>
      <c r="UJ12" s="45"/>
      <c r="UK12" s="45"/>
      <c r="UL12" s="45"/>
      <c r="UM12" s="45"/>
      <c r="UN12" s="45"/>
      <c r="UO12" s="45"/>
      <c r="UP12" s="45"/>
      <c r="UQ12" s="45"/>
      <c r="UR12" s="45"/>
      <c r="US12" s="45"/>
      <c r="UT12" s="45"/>
      <c r="UU12" s="45"/>
      <c r="UV12" s="45"/>
      <c r="UW12" s="45"/>
      <c r="UX12" s="45"/>
      <c r="UY12" s="45"/>
      <c r="UZ12" s="45"/>
      <c r="VA12" s="45"/>
      <c r="VB12" s="45"/>
      <c r="VC12" s="45"/>
      <c r="VD12" s="45"/>
      <c r="VE12" s="45"/>
      <c r="VF12" s="47">
        <f>SUM(UH12:VE12)</f>
        <v>0</v>
      </c>
      <c r="VG12" s="40" t="str">
        <f t="shared" ref="VG12:WE12" si="143">IFERROR(UH12/UH$10,"")</f>
        <v/>
      </c>
      <c r="VH12" s="40" t="str">
        <f t="shared" si="143"/>
        <v/>
      </c>
      <c r="VI12" s="40" t="str">
        <f t="shared" si="143"/>
        <v/>
      </c>
      <c r="VJ12" s="40" t="str">
        <f t="shared" si="143"/>
        <v/>
      </c>
      <c r="VK12" s="40" t="str">
        <f t="shared" si="143"/>
        <v/>
      </c>
      <c r="VL12" s="40" t="str">
        <f t="shared" si="143"/>
        <v/>
      </c>
      <c r="VM12" s="40" t="str">
        <f t="shared" si="143"/>
        <v/>
      </c>
      <c r="VN12" s="40" t="str">
        <f t="shared" si="143"/>
        <v/>
      </c>
      <c r="VO12" s="40" t="str">
        <f t="shared" si="143"/>
        <v/>
      </c>
      <c r="VP12" s="40" t="str">
        <f t="shared" si="143"/>
        <v/>
      </c>
      <c r="VQ12" s="40" t="str">
        <f t="shared" si="143"/>
        <v/>
      </c>
      <c r="VR12" s="40" t="str">
        <f t="shared" si="143"/>
        <v/>
      </c>
      <c r="VS12" s="40" t="str">
        <f t="shared" si="143"/>
        <v/>
      </c>
      <c r="VT12" s="40" t="str">
        <f t="shared" si="143"/>
        <v/>
      </c>
      <c r="VU12" s="40" t="str">
        <f t="shared" si="143"/>
        <v/>
      </c>
      <c r="VV12" s="40" t="str">
        <f t="shared" si="143"/>
        <v/>
      </c>
      <c r="VW12" s="40" t="str">
        <f t="shared" si="143"/>
        <v/>
      </c>
      <c r="VX12" s="40" t="str">
        <f t="shared" si="143"/>
        <v/>
      </c>
      <c r="VY12" s="40" t="str">
        <f t="shared" si="143"/>
        <v/>
      </c>
      <c r="VZ12" s="40" t="str">
        <f t="shared" si="143"/>
        <v/>
      </c>
      <c r="WA12" s="40" t="str">
        <f t="shared" si="143"/>
        <v/>
      </c>
      <c r="WB12" s="40" t="str">
        <f t="shared" si="143"/>
        <v/>
      </c>
      <c r="WC12" s="40" t="str">
        <f t="shared" si="143"/>
        <v/>
      </c>
      <c r="WD12" s="40" t="str">
        <f t="shared" si="143"/>
        <v/>
      </c>
      <c r="WE12" s="41" t="str">
        <f t="shared" si="143"/>
        <v/>
      </c>
      <c r="WF12" s="37">
        <f t="shared" ref="WF12:XC12" si="144">SUMIF($C$2:$WE$2,WF$2,$C12:$WE12)</f>
        <v>144560.11</v>
      </c>
      <c r="WG12" s="45">
        <f t="shared" si="144"/>
        <v>4825.16</v>
      </c>
      <c r="WH12" s="45">
        <f t="shared" si="144"/>
        <v>128676.300000001</v>
      </c>
      <c r="WI12" s="45">
        <f t="shared" si="144"/>
        <v>47493.2700000001</v>
      </c>
      <c r="WJ12" s="45">
        <f t="shared" si="144"/>
        <v>36756.118</v>
      </c>
      <c r="WK12" s="45">
        <f t="shared" si="144"/>
        <v>172632.53</v>
      </c>
      <c r="WL12" s="45">
        <f t="shared" si="144"/>
        <v>322611.350000004</v>
      </c>
      <c r="WM12" s="45">
        <f t="shared" si="144"/>
        <v>15955.48</v>
      </c>
      <c r="WN12" s="45">
        <f t="shared" si="144"/>
        <v>91066.4000000001</v>
      </c>
      <c r="WO12" s="45">
        <f t="shared" si="144"/>
        <v>91460.3220000004</v>
      </c>
      <c r="WP12" s="45">
        <f t="shared" si="144"/>
        <v>8761.88</v>
      </c>
      <c r="WQ12" s="45">
        <f t="shared" si="144"/>
        <v>39901.66</v>
      </c>
      <c r="WR12" s="45">
        <f t="shared" si="144"/>
        <v>1527.13</v>
      </c>
      <c r="WS12" s="45">
        <f t="shared" si="144"/>
        <v>131315.5</v>
      </c>
      <c r="WT12" s="45">
        <f t="shared" si="144"/>
        <v>139454.734000002</v>
      </c>
      <c r="WU12" s="45">
        <f t="shared" si="144"/>
        <v>17668.45</v>
      </c>
      <c r="WV12" s="45">
        <f t="shared" si="144"/>
        <v>27332.6</v>
      </c>
      <c r="WW12" s="45">
        <f t="shared" si="144"/>
        <v>162112.516400001</v>
      </c>
      <c r="WX12" s="45">
        <f t="shared" si="144"/>
        <v>101121.81</v>
      </c>
      <c r="WY12" s="45">
        <f t="shared" si="144"/>
        <v>43272.4552</v>
      </c>
      <c r="WZ12" s="45">
        <f t="shared" si="144"/>
        <v>581.5</v>
      </c>
      <c r="XA12" s="45">
        <f t="shared" si="144"/>
        <v>13577.37</v>
      </c>
      <c r="XB12" s="45">
        <f t="shared" si="144"/>
        <v>3340.03</v>
      </c>
      <c r="XC12" s="45">
        <f t="shared" si="144"/>
        <v>0</v>
      </c>
      <c r="XD12" s="47">
        <f>SUM(WF12:XC12)</f>
        <v>1746004.67560001</v>
      </c>
      <c r="XE12" s="40">
        <f t="shared" ref="XE12:YC12" si="145">IFERROR(WF12/WF$10,"")</f>
        <v>0.0847731310944418</v>
      </c>
      <c r="XF12" s="40">
        <f t="shared" si="145"/>
        <v>0.0312393457940412</v>
      </c>
      <c r="XG12" s="40">
        <f t="shared" si="145"/>
        <v>0.096780287920911</v>
      </c>
      <c r="XH12" s="40">
        <f t="shared" si="145"/>
        <v>0.0376171841334672</v>
      </c>
      <c r="XI12" s="40">
        <f t="shared" si="145"/>
        <v>0.0867190024090907</v>
      </c>
      <c r="XJ12" s="40">
        <f t="shared" si="145"/>
        <v>0.161806034814563</v>
      </c>
      <c r="XK12" s="40">
        <f t="shared" si="145"/>
        <v>0.125402408136744</v>
      </c>
      <c r="XL12" s="40">
        <f t="shared" si="145"/>
        <v>0.0487000900901676</v>
      </c>
      <c r="XM12" s="40">
        <f t="shared" si="145"/>
        <v>0.177737084627318</v>
      </c>
      <c r="XN12" s="40">
        <f t="shared" si="145"/>
        <v>0.04760328009491</v>
      </c>
      <c r="XO12" s="40">
        <f t="shared" si="145"/>
        <v>0.0396560978987683</v>
      </c>
      <c r="XP12" s="40">
        <f t="shared" si="145"/>
        <v>0.149646245741916</v>
      </c>
      <c r="XQ12" s="40">
        <f t="shared" si="145"/>
        <v>0.477762621933288</v>
      </c>
      <c r="XR12" s="40">
        <f t="shared" si="145"/>
        <v>0.181064911333963</v>
      </c>
      <c r="XS12" s="40">
        <f t="shared" si="145"/>
        <v>0.0552305545888145</v>
      </c>
      <c r="XT12" s="40">
        <f t="shared" si="145"/>
        <v>0.24613120794019</v>
      </c>
      <c r="XU12" s="40">
        <f t="shared" si="145"/>
        <v>0.0886385927307584</v>
      </c>
      <c r="XV12" s="40">
        <f t="shared" si="145"/>
        <v>0.0753103954712733</v>
      </c>
      <c r="XW12" s="40">
        <f t="shared" si="145"/>
        <v>0.0630617085127843</v>
      </c>
      <c r="XX12" s="40">
        <f t="shared" si="145"/>
        <v>0.0564725184127892</v>
      </c>
      <c r="XY12" s="40">
        <f t="shared" si="145"/>
        <v>0.0809160560275852</v>
      </c>
      <c r="XZ12" s="40">
        <f t="shared" si="145"/>
        <v>0.0634022355251595</v>
      </c>
      <c r="YA12" s="40">
        <f t="shared" si="145"/>
        <v>0.115965371801085</v>
      </c>
      <c r="YB12" s="40" t="str">
        <f t="shared" si="145"/>
        <v/>
      </c>
      <c r="YC12" s="41">
        <f t="shared" si="145"/>
        <v>0.0865638243757107</v>
      </c>
    </row>
    <row r="13" s="18" customFormat="1" customHeight="1" spans="1:653">
      <c r="A13" s="43"/>
      <c r="B13" s="51" t="s">
        <v>61</v>
      </c>
      <c r="C13" s="52">
        <f t="shared" ref="C13:R13" si="146">C11-C12</f>
        <v>155994.539999999</v>
      </c>
      <c r="D13" s="52">
        <f t="shared" si="146"/>
        <v>6878.16</v>
      </c>
      <c r="E13" s="52">
        <f t="shared" si="146"/>
        <v>58908.0499999954</v>
      </c>
      <c r="F13" s="52">
        <f t="shared" si="146"/>
        <v>47181.0900000001</v>
      </c>
      <c r="G13" s="52">
        <f t="shared" si="146"/>
        <v>41732.8800000003</v>
      </c>
      <c r="H13" s="52">
        <f t="shared" si="146"/>
        <v>75072.3200000021</v>
      </c>
      <c r="I13" s="52">
        <f t="shared" si="146"/>
        <v>183094.349999979</v>
      </c>
      <c r="J13" s="52">
        <f t="shared" si="146"/>
        <v>29419.15</v>
      </c>
      <c r="K13" s="52">
        <f t="shared" si="146"/>
        <v>16974.6400000003</v>
      </c>
      <c r="L13" s="53">
        <f t="shared" si="146"/>
        <v>71416.1100000054</v>
      </c>
      <c r="M13" s="52">
        <f t="shared" si="146"/>
        <v>10735.6000000001</v>
      </c>
      <c r="N13" s="52">
        <f t="shared" si="146"/>
        <v>21540.8799999999</v>
      </c>
      <c r="O13" s="52">
        <f t="shared" si="146"/>
        <v>1183.38</v>
      </c>
      <c r="P13" s="52">
        <f t="shared" si="146"/>
        <v>55514.4799999996</v>
      </c>
      <c r="Q13" s="53">
        <f t="shared" si="146"/>
        <v>55996.7800000026</v>
      </c>
      <c r="R13" s="52">
        <f t="shared" si="146"/>
        <v>24448.4999999998</v>
      </c>
      <c r="S13" s="54" t="str">
        <f>IFERROR(#REF!/#REF!,"")</f>
        <v/>
      </c>
      <c r="T13" s="52">
        <f t="shared" ref="T13:AA13" si="147">T11-T12</f>
        <v>83671.6599999998</v>
      </c>
      <c r="U13" s="52">
        <f t="shared" si="147"/>
        <v>43741.2400000025</v>
      </c>
      <c r="V13" s="52">
        <f t="shared" si="147"/>
        <v>20325.4500000002</v>
      </c>
      <c r="W13" s="52">
        <f t="shared" si="147"/>
        <v>0</v>
      </c>
      <c r="X13" s="53">
        <f t="shared" si="147"/>
        <v>0</v>
      </c>
      <c r="Y13" s="52">
        <f t="shared" si="147"/>
        <v>0</v>
      </c>
      <c r="Z13" s="52">
        <f t="shared" si="147"/>
        <v>0</v>
      </c>
      <c r="AA13" s="55">
        <f t="shared" si="147"/>
        <v>1003829.25999999</v>
      </c>
      <c r="AB13" s="54">
        <f t="shared" ref="AB13:AZ13" si="148">IFERROR(C13/C$10,"")</f>
        <v>0.507286911227362</v>
      </c>
      <c r="AC13" s="54">
        <f t="shared" si="148"/>
        <v>0.413370089841898</v>
      </c>
      <c r="AD13" s="54">
        <f t="shared" si="148"/>
        <v>0.328721133690744</v>
      </c>
      <c r="AE13" s="54">
        <f t="shared" si="148"/>
        <v>0.330937168842533</v>
      </c>
      <c r="AF13" s="54">
        <f t="shared" si="148"/>
        <v>0.485486943070734</v>
      </c>
      <c r="AG13" s="54">
        <f t="shared" si="148"/>
        <v>0.508546184077345</v>
      </c>
      <c r="AH13" s="54">
        <f t="shared" si="148"/>
        <v>0.419177142469322</v>
      </c>
      <c r="AI13" s="54">
        <f t="shared" si="148"/>
        <v>0.538112626092906</v>
      </c>
      <c r="AJ13" s="54">
        <f t="shared" si="148"/>
        <v>0.278358941259212</v>
      </c>
      <c r="AK13" s="54">
        <f t="shared" si="148"/>
        <v>0.212282801418842</v>
      </c>
      <c r="AL13" s="54">
        <f t="shared" si="148"/>
        <v>0.392925036215895</v>
      </c>
      <c r="AM13" s="54">
        <f t="shared" si="148"/>
        <v>0.468244067357438</v>
      </c>
      <c r="AN13" s="54">
        <f t="shared" si="148"/>
        <v>0.597935435625104</v>
      </c>
      <c r="AO13" s="54">
        <f t="shared" si="148"/>
        <v>0.491784512828469</v>
      </c>
      <c r="AP13" s="54">
        <f t="shared" si="148"/>
        <v>0.188767709156978</v>
      </c>
      <c r="AQ13" s="54">
        <f t="shared" si="148"/>
        <v>0.693812234093269</v>
      </c>
      <c r="AR13" s="54" t="str">
        <f t="shared" si="148"/>
        <v/>
      </c>
      <c r="AS13" s="54">
        <f t="shared" si="148"/>
        <v>0.292023042942593</v>
      </c>
      <c r="AT13" s="54">
        <f t="shared" si="148"/>
        <v>0.214165128285898</v>
      </c>
      <c r="AU13" s="54">
        <f t="shared" si="148"/>
        <v>0.231973067296273</v>
      </c>
      <c r="AV13" s="54" t="str">
        <f t="shared" si="148"/>
        <v/>
      </c>
      <c r="AW13" s="54" t="str">
        <f t="shared" si="148"/>
        <v/>
      </c>
      <c r="AX13" s="54" t="str">
        <f t="shared" si="148"/>
        <v/>
      </c>
      <c r="AY13" s="54" t="str">
        <f t="shared" si="148"/>
        <v/>
      </c>
      <c r="AZ13" s="56">
        <f t="shared" si="148"/>
        <v>0.350153957035111</v>
      </c>
      <c r="BA13" s="52">
        <f t="shared" ref="BA13:BP13" si="149">BA11-BA12</f>
        <v>103627.859999999</v>
      </c>
      <c r="BB13" s="52">
        <f t="shared" si="149"/>
        <v>4654.34</v>
      </c>
      <c r="BC13" s="52">
        <f t="shared" si="149"/>
        <v>50088.5299999958</v>
      </c>
      <c r="BD13" s="52">
        <f t="shared" si="149"/>
        <v>30148.0100000002</v>
      </c>
      <c r="BE13" s="52">
        <f t="shared" si="149"/>
        <v>34604.8900000001</v>
      </c>
      <c r="BF13" s="52">
        <f t="shared" si="149"/>
        <v>59176.890000001</v>
      </c>
      <c r="BG13" s="52">
        <f t="shared" si="149"/>
        <v>113814.579999996</v>
      </c>
      <c r="BH13" s="52">
        <f t="shared" si="149"/>
        <v>23977.1</v>
      </c>
      <c r="BI13" s="52">
        <f t="shared" si="149"/>
        <v>9178.56</v>
      </c>
      <c r="BJ13" s="53">
        <f t="shared" si="149"/>
        <v>41578.2931999998</v>
      </c>
      <c r="BK13" s="52">
        <f t="shared" si="149"/>
        <v>6942.25000000002</v>
      </c>
      <c r="BL13" s="52">
        <f t="shared" si="149"/>
        <v>11547.7799999999</v>
      </c>
      <c r="BM13" s="52">
        <f t="shared" si="149"/>
        <v>467.34</v>
      </c>
      <c r="BN13" s="52">
        <f t="shared" si="149"/>
        <v>34065.0799999999</v>
      </c>
      <c r="BO13" s="53">
        <f t="shared" si="149"/>
        <v>46847.4400000044</v>
      </c>
      <c r="BP13" s="52">
        <f t="shared" si="149"/>
        <v>11109.43</v>
      </c>
      <c r="BQ13" s="54" t="str">
        <f>IFERROR(#REF!/#REF!,"")</f>
        <v/>
      </c>
      <c r="BR13" s="53">
        <f t="shared" ref="BR13:BY13" si="150">BR11-BR12</f>
        <v>62638.2304000017</v>
      </c>
      <c r="BS13" s="53">
        <f t="shared" si="150"/>
        <v>42405.8380000028</v>
      </c>
      <c r="BT13" s="53">
        <f t="shared" si="150"/>
        <v>16261.1672000001</v>
      </c>
      <c r="BU13" s="52">
        <f t="shared" si="150"/>
        <v>0</v>
      </c>
      <c r="BV13" s="52">
        <f t="shared" si="150"/>
        <v>0</v>
      </c>
      <c r="BW13" s="52">
        <f t="shared" si="150"/>
        <v>0</v>
      </c>
      <c r="BX13" s="52">
        <f t="shared" si="150"/>
        <v>0</v>
      </c>
      <c r="BY13" s="55">
        <f t="shared" si="150"/>
        <v>703133.608800001</v>
      </c>
      <c r="BZ13" s="54">
        <f t="shared" ref="BZ13:CX13" si="151">IFERROR(BA13/BA$10,"")</f>
        <v>0.521111459207627</v>
      </c>
      <c r="CA13" s="54">
        <f t="shared" si="151"/>
        <v>0.419084510402967</v>
      </c>
      <c r="CB13" s="54">
        <f t="shared" si="151"/>
        <v>0.35275952813207</v>
      </c>
      <c r="CC13" s="54">
        <f t="shared" si="151"/>
        <v>0.31768997692039</v>
      </c>
      <c r="CD13" s="54">
        <f t="shared" si="151"/>
        <v>0.52121442065791</v>
      </c>
      <c r="CE13" s="54">
        <f t="shared" si="151"/>
        <v>0.527428291874104</v>
      </c>
      <c r="CF13" s="54">
        <f t="shared" si="151"/>
        <v>0.416471313705712</v>
      </c>
      <c r="CG13" s="54">
        <f t="shared" si="151"/>
        <v>0.542987972652539</v>
      </c>
      <c r="CH13" s="54">
        <f t="shared" si="151"/>
        <v>0.297021359768714</v>
      </c>
      <c r="CI13" s="54">
        <f t="shared" si="151"/>
        <v>0.232701324991276</v>
      </c>
      <c r="CJ13" s="54">
        <f t="shared" si="151"/>
        <v>0.402994778439222</v>
      </c>
      <c r="CK13" s="54">
        <f t="shared" si="151"/>
        <v>0.50185461149637</v>
      </c>
      <c r="CL13" s="54">
        <f t="shared" si="151"/>
        <v>0.612744198243084</v>
      </c>
      <c r="CM13" s="54">
        <f t="shared" si="151"/>
        <v>0.510101758061242</v>
      </c>
      <c r="CN13" s="54">
        <f t="shared" si="151"/>
        <v>0.195428524754418</v>
      </c>
      <c r="CO13" s="54">
        <f t="shared" si="151"/>
        <v>0.660577270694789</v>
      </c>
      <c r="CP13" s="54" t="str">
        <f t="shared" si="151"/>
        <v/>
      </c>
      <c r="CQ13" s="54">
        <f t="shared" si="151"/>
        <v>0.301788612496341</v>
      </c>
      <c r="CR13" s="54">
        <f t="shared" si="151"/>
        <v>0.213339295949484</v>
      </c>
      <c r="CS13" s="54">
        <f t="shared" si="151"/>
        <v>0.244070930987225</v>
      </c>
      <c r="CT13" s="54" t="str">
        <f t="shared" si="151"/>
        <v/>
      </c>
      <c r="CU13" s="54" t="str">
        <f t="shared" si="151"/>
        <v/>
      </c>
      <c r="CV13" s="54" t="str">
        <f t="shared" si="151"/>
        <v/>
      </c>
      <c r="CW13" s="54" t="str">
        <f t="shared" si="151"/>
        <v/>
      </c>
      <c r="CX13" s="56">
        <f t="shared" si="151"/>
        <v>0.353380950886866</v>
      </c>
      <c r="CY13" s="57">
        <f t="shared" ref="CY13:DW13" si="152">CY11-CY12</f>
        <v>194087.419999998</v>
      </c>
      <c r="CZ13" s="52">
        <f t="shared" si="152"/>
        <v>20730.7200000001</v>
      </c>
      <c r="DA13" s="52">
        <f t="shared" si="152"/>
        <v>119503.070000004</v>
      </c>
      <c r="DB13" s="52">
        <f t="shared" si="152"/>
        <v>79033.6500000001</v>
      </c>
      <c r="DC13" s="52">
        <f t="shared" si="152"/>
        <v>57096.7000000003</v>
      </c>
      <c r="DD13" s="52">
        <f t="shared" si="152"/>
        <v>111603.580000008</v>
      </c>
      <c r="DE13" s="52">
        <f t="shared" si="152"/>
        <v>211466.379999983</v>
      </c>
      <c r="DF13" s="52">
        <f t="shared" si="152"/>
        <v>76728.4200000001</v>
      </c>
      <c r="DG13" s="52">
        <f t="shared" si="152"/>
        <v>15806.3400000005</v>
      </c>
      <c r="DH13" s="53">
        <f t="shared" si="152"/>
        <v>66595.1900000054</v>
      </c>
      <c r="DI13" s="52">
        <f t="shared" si="152"/>
        <v>18433.7000000004</v>
      </c>
      <c r="DJ13" s="52">
        <f t="shared" si="152"/>
        <v>33599.8799999999</v>
      </c>
      <c r="DK13" s="52">
        <f t="shared" si="152"/>
        <v>247.6</v>
      </c>
      <c r="DL13" s="52">
        <f t="shared" si="152"/>
        <v>75748.14</v>
      </c>
      <c r="DM13" s="53">
        <f t="shared" si="152"/>
        <v>99470.6999999824</v>
      </c>
      <c r="DN13" s="52">
        <f t="shared" si="152"/>
        <v>11235.08</v>
      </c>
      <c r="DO13" s="52">
        <f t="shared" si="152"/>
        <v>8510.06</v>
      </c>
      <c r="DP13" s="53">
        <f t="shared" si="152"/>
        <v>124658.959999996</v>
      </c>
      <c r="DQ13" s="53">
        <f t="shared" si="152"/>
        <v>67807.8199999979</v>
      </c>
      <c r="DR13" s="53">
        <f t="shared" si="152"/>
        <v>34362.3400000002</v>
      </c>
      <c r="DS13" s="52">
        <f t="shared" si="152"/>
        <v>0</v>
      </c>
      <c r="DT13" s="52">
        <f t="shared" si="152"/>
        <v>0</v>
      </c>
      <c r="DU13" s="52">
        <f t="shared" si="152"/>
        <v>0</v>
      </c>
      <c r="DV13" s="52">
        <f t="shared" si="152"/>
        <v>0</v>
      </c>
      <c r="DW13" s="55">
        <f t="shared" si="152"/>
        <v>1426725.74999998</v>
      </c>
      <c r="DX13" s="54">
        <f t="shared" ref="DX13:EV13" si="153">IFERROR(CY13/CY$10,"")</f>
        <v>0.511450622263027</v>
      </c>
      <c r="DY13" s="54">
        <f t="shared" si="153"/>
        <v>0.406611313483486</v>
      </c>
      <c r="DZ13" s="54">
        <f t="shared" si="153"/>
        <v>0.345272262142884</v>
      </c>
      <c r="EA13" s="54">
        <f t="shared" si="153"/>
        <v>0.310117574767349</v>
      </c>
      <c r="EB13" s="54">
        <f t="shared" si="153"/>
        <v>0.480322748432723</v>
      </c>
      <c r="EC13" s="54">
        <f t="shared" si="153"/>
        <v>0.474485811628749</v>
      </c>
      <c r="ED13" s="54">
        <f t="shared" si="153"/>
        <v>0.403439507066914</v>
      </c>
      <c r="EE13" s="54">
        <f t="shared" si="153"/>
        <v>0.522757592524001</v>
      </c>
      <c r="EF13" s="54">
        <f t="shared" si="153"/>
        <v>0.219363955360977</v>
      </c>
      <c r="EG13" s="54">
        <f t="shared" si="153"/>
        <v>0.210518078470944</v>
      </c>
      <c r="EH13" s="54">
        <f t="shared" si="153"/>
        <v>0.390899530993519</v>
      </c>
      <c r="EI13" s="54">
        <f t="shared" si="153"/>
        <v>0.465301601681848</v>
      </c>
      <c r="EJ13" s="54">
        <f t="shared" si="153"/>
        <v>0.676854104589814</v>
      </c>
      <c r="EK13" s="54">
        <f t="shared" si="153"/>
        <v>0.501370313462439</v>
      </c>
      <c r="EL13" s="54">
        <f t="shared" si="153"/>
        <v>0.186953563595103</v>
      </c>
      <c r="EM13" s="54">
        <f t="shared" si="153"/>
        <v>0.652423589750141</v>
      </c>
      <c r="EN13" s="54">
        <f t="shared" si="153"/>
        <v>0.258016885888515</v>
      </c>
      <c r="EO13" s="54">
        <f t="shared" si="153"/>
        <v>0.278844340055752</v>
      </c>
      <c r="EP13" s="54">
        <f t="shared" si="153"/>
        <v>0.211026184769141</v>
      </c>
      <c r="EQ13" s="54">
        <f t="shared" si="153"/>
        <v>0.23804393856087</v>
      </c>
      <c r="ER13" s="54" t="str">
        <f t="shared" si="153"/>
        <v/>
      </c>
      <c r="ES13" s="54" t="str">
        <f t="shared" si="153"/>
        <v/>
      </c>
      <c r="ET13" s="54" t="str">
        <f t="shared" si="153"/>
        <v/>
      </c>
      <c r="EU13" s="54" t="str">
        <f t="shared" si="153"/>
        <v/>
      </c>
      <c r="EV13" s="56">
        <f t="shared" si="153"/>
        <v>0.338836963245499</v>
      </c>
      <c r="EW13" s="52">
        <f t="shared" ref="EW13:FU13" si="154">EW11-EW12</f>
        <v>153437.899999998</v>
      </c>
      <c r="EX13" s="52">
        <f t="shared" si="154"/>
        <v>14083.3800000001</v>
      </c>
      <c r="EY13" s="52">
        <f t="shared" si="154"/>
        <v>96209.9199999937</v>
      </c>
      <c r="EZ13" s="52">
        <f t="shared" si="154"/>
        <v>88294.2099999989</v>
      </c>
      <c r="FA13" s="52">
        <f t="shared" si="154"/>
        <v>36550.5600000001</v>
      </c>
      <c r="FB13" s="52">
        <f t="shared" si="154"/>
        <v>85239.220000002</v>
      </c>
      <c r="FC13" s="52">
        <f t="shared" si="154"/>
        <v>177802.439999983</v>
      </c>
      <c r="FD13" s="52">
        <f t="shared" si="154"/>
        <v>30266</v>
      </c>
      <c r="FE13" s="52">
        <f t="shared" si="154"/>
        <v>20068.4000000004</v>
      </c>
      <c r="FF13" s="53">
        <f t="shared" si="154"/>
        <v>74757.6500000069</v>
      </c>
      <c r="FG13" s="52">
        <f t="shared" si="154"/>
        <v>17730.5800000004</v>
      </c>
      <c r="FH13" s="52">
        <f t="shared" si="154"/>
        <v>25293.6399999999</v>
      </c>
      <c r="FI13" s="52">
        <f t="shared" si="154"/>
        <v>61.16</v>
      </c>
      <c r="FJ13" s="52">
        <f t="shared" si="154"/>
        <v>73330.08</v>
      </c>
      <c r="FK13" s="53">
        <f t="shared" si="154"/>
        <v>99503.6999999874</v>
      </c>
      <c r="FL13" s="52">
        <f t="shared" si="154"/>
        <v>1474.14</v>
      </c>
      <c r="FM13" s="52">
        <f t="shared" si="154"/>
        <v>19357.9799999999</v>
      </c>
      <c r="FN13" s="53">
        <f t="shared" si="154"/>
        <v>106690.809999997</v>
      </c>
      <c r="FO13" s="53">
        <f t="shared" si="154"/>
        <v>81749.1799999958</v>
      </c>
      <c r="FP13" s="53">
        <f t="shared" si="154"/>
        <v>31048.0599999997</v>
      </c>
      <c r="FQ13" s="52">
        <f t="shared" si="154"/>
        <v>0</v>
      </c>
      <c r="FR13" s="52">
        <f t="shared" si="154"/>
        <v>0</v>
      </c>
      <c r="FS13" s="52">
        <f t="shared" si="154"/>
        <v>0</v>
      </c>
      <c r="FT13" s="52">
        <f t="shared" si="154"/>
        <v>0</v>
      </c>
      <c r="FU13" s="55">
        <f t="shared" si="154"/>
        <v>1232949.00999996</v>
      </c>
      <c r="FV13" s="54">
        <f t="shared" ref="FV13:GT13" si="155">IFERROR(EW13/EW$10,"")</f>
        <v>0.493343818533368</v>
      </c>
      <c r="FW13" s="54">
        <f t="shared" si="155"/>
        <v>0.412709455459759</v>
      </c>
      <c r="FX13" s="54">
        <f t="shared" si="155"/>
        <v>0.333396309399215</v>
      </c>
      <c r="FY13" s="54">
        <f t="shared" si="155"/>
        <v>0.296935908116966</v>
      </c>
      <c r="FZ13" s="54">
        <f t="shared" si="155"/>
        <v>0.485480761376249</v>
      </c>
      <c r="GA13" s="54">
        <f t="shared" si="155"/>
        <v>0.441286601393209</v>
      </c>
      <c r="GB13" s="54">
        <f t="shared" si="155"/>
        <v>0.399262770737325</v>
      </c>
      <c r="GC13" s="54">
        <f t="shared" si="155"/>
        <v>0.552457042932865</v>
      </c>
      <c r="GD13" s="54">
        <f t="shared" si="155"/>
        <v>0.244164288095478</v>
      </c>
      <c r="GE13" s="54">
        <f t="shared" si="155"/>
        <v>0.205293904240782</v>
      </c>
      <c r="GF13" s="54">
        <f t="shared" si="155"/>
        <v>0.386340509778483</v>
      </c>
      <c r="GG13" s="54">
        <f t="shared" si="155"/>
        <v>0.454827754058648</v>
      </c>
      <c r="GH13" s="54">
        <f t="shared" si="155"/>
        <v>0.688738738738739</v>
      </c>
      <c r="GI13" s="54">
        <f t="shared" si="155"/>
        <v>0.515066865903378</v>
      </c>
      <c r="GJ13" s="54">
        <f t="shared" si="155"/>
        <v>0.19236521011788</v>
      </c>
      <c r="GK13" s="54">
        <f t="shared" si="155"/>
        <v>0.669616210986296</v>
      </c>
      <c r="GL13" s="54">
        <f t="shared" si="155"/>
        <v>0.201338374251794</v>
      </c>
      <c r="GM13" s="54">
        <f t="shared" si="155"/>
        <v>0.273832133681002</v>
      </c>
      <c r="GN13" s="54">
        <f t="shared" si="155"/>
        <v>0.240872327811438</v>
      </c>
      <c r="GO13" s="54">
        <f t="shared" si="155"/>
        <v>0.236098607326607</v>
      </c>
      <c r="GP13" s="54" t="str">
        <f t="shared" si="155"/>
        <v/>
      </c>
      <c r="GQ13" s="54" t="str">
        <f t="shared" si="155"/>
        <v/>
      </c>
      <c r="GR13" s="54" t="str">
        <f t="shared" si="155"/>
        <v/>
      </c>
      <c r="GS13" s="54" t="str">
        <f t="shared" si="155"/>
        <v/>
      </c>
      <c r="GT13" s="56">
        <f t="shared" si="155"/>
        <v>0.318916339952701</v>
      </c>
      <c r="GU13" s="52">
        <f t="shared" ref="GU13:HS13" si="156">GU11-GU12</f>
        <v>128231.709999999</v>
      </c>
      <c r="GV13" s="52">
        <f t="shared" si="156"/>
        <v>9279.01</v>
      </c>
      <c r="GW13" s="52">
        <f t="shared" si="156"/>
        <v>70039.8999999935</v>
      </c>
      <c r="GX13" s="52">
        <f t="shared" si="156"/>
        <v>72614.8099999988</v>
      </c>
      <c r="GY13" s="52">
        <f t="shared" si="156"/>
        <v>16477.34</v>
      </c>
      <c r="GZ13" s="52">
        <f t="shared" si="156"/>
        <v>69658.5500000011</v>
      </c>
      <c r="HA13" s="52">
        <f t="shared" si="156"/>
        <v>182719.859999976</v>
      </c>
      <c r="HB13" s="52">
        <f t="shared" si="156"/>
        <v>5967.32</v>
      </c>
      <c r="HC13" s="52">
        <f t="shared" si="156"/>
        <v>28749.7000000002</v>
      </c>
      <c r="HD13" s="53">
        <f t="shared" si="156"/>
        <v>78109.0600000086</v>
      </c>
      <c r="HE13" s="52">
        <f t="shared" si="156"/>
        <v>18337.7900000005</v>
      </c>
      <c r="HF13" s="52">
        <f t="shared" si="156"/>
        <v>20035.8399999999</v>
      </c>
      <c r="HG13" s="52">
        <f t="shared" si="156"/>
        <v>0</v>
      </c>
      <c r="HH13" s="52">
        <f t="shared" si="156"/>
        <v>68308.4700000004</v>
      </c>
      <c r="HI13" s="53">
        <f t="shared" si="156"/>
        <v>105489.409999987</v>
      </c>
      <c r="HJ13" s="52">
        <f t="shared" si="156"/>
        <v>210.73</v>
      </c>
      <c r="HK13" s="52">
        <f t="shared" si="156"/>
        <v>17910.83</v>
      </c>
      <c r="HL13" s="53">
        <f t="shared" si="156"/>
        <v>117020.669999995</v>
      </c>
      <c r="HM13" s="53">
        <f t="shared" si="156"/>
        <v>80462.8099999969</v>
      </c>
      <c r="HN13" s="53">
        <f t="shared" si="156"/>
        <v>31461.4299999998</v>
      </c>
      <c r="HO13" s="52">
        <f t="shared" si="156"/>
        <v>124.47</v>
      </c>
      <c r="HP13" s="53">
        <f t="shared" si="156"/>
        <v>21207.2300000001</v>
      </c>
      <c r="HQ13" s="52">
        <f t="shared" si="156"/>
        <v>0</v>
      </c>
      <c r="HR13" s="52">
        <f t="shared" si="156"/>
        <v>0</v>
      </c>
      <c r="HS13" s="55">
        <f t="shared" si="156"/>
        <v>1142416.93999996</v>
      </c>
      <c r="HT13" s="54">
        <f t="shared" ref="HT13:IR13" si="157">IFERROR(GU13/GU$10,"")</f>
        <v>0.481618678397811</v>
      </c>
      <c r="HU13" s="54">
        <f t="shared" si="157"/>
        <v>0.405834582020129</v>
      </c>
      <c r="HV13" s="54">
        <f t="shared" si="157"/>
        <v>0.341080640850698</v>
      </c>
      <c r="HW13" s="54">
        <f t="shared" si="157"/>
        <v>0.27278372737409</v>
      </c>
      <c r="HX13" s="54">
        <f t="shared" si="157"/>
        <v>0.409725896867674</v>
      </c>
      <c r="HY13" s="54">
        <f t="shared" si="157"/>
        <v>0.390634261704376</v>
      </c>
      <c r="HZ13" s="54">
        <f t="shared" si="157"/>
        <v>0.390181578713153</v>
      </c>
      <c r="IA13" s="54">
        <f t="shared" si="157"/>
        <v>0.446575465485245</v>
      </c>
      <c r="IB13" s="54">
        <f t="shared" si="157"/>
        <v>0.210511031661996</v>
      </c>
      <c r="IC13" s="54">
        <f t="shared" si="157"/>
        <v>0.200871077585617</v>
      </c>
      <c r="ID13" s="54">
        <f t="shared" si="157"/>
        <v>0.386177598241827</v>
      </c>
      <c r="IE13" s="54">
        <f t="shared" si="157"/>
        <v>0.443734951072712</v>
      </c>
      <c r="IF13" s="54" t="str">
        <f t="shared" si="157"/>
        <v/>
      </c>
      <c r="IG13" s="54">
        <f t="shared" si="157"/>
        <v>0.527126721524781</v>
      </c>
      <c r="IH13" s="54">
        <f t="shared" si="157"/>
        <v>0.199216955332948</v>
      </c>
      <c r="II13" s="54">
        <f t="shared" si="157"/>
        <v>0.686416938110749</v>
      </c>
      <c r="IJ13" s="54">
        <f t="shared" si="157"/>
        <v>0.219945086272568</v>
      </c>
      <c r="IK13" s="54">
        <f t="shared" si="157"/>
        <v>0.273029798668365</v>
      </c>
      <c r="IL13" s="54">
        <f t="shared" si="157"/>
        <v>0.252292232875083</v>
      </c>
      <c r="IM13" s="54">
        <f t="shared" si="157"/>
        <v>0.219783899234855</v>
      </c>
      <c r="IN13" s="54">
        <f t="shared" si="157"/>
        <v>0.28641446914262</v>
      </c>
      <c r="IO13" s="54">
        <f t="shared" si="157"/>
        <v>0.195404042102593</v>
      </c>
      <c r="IP13" s="54" t="str">
        <f t="shared" si="157"/>
        <v/>
      </c>
      <c r="IQ13" s="54" t="str">
        <f t="shared" si="157"/>
        <v/>
      </c>
      <c r="IR13" s="56">
        <f t="shared" si="157"/>
        <v>0.299108797554439</v>
      </c>
      <c r="IS13" s="52">
        <f t="shared" ref="IS13:JQ13" si="158">IS11-IS12</f>
        <v>117298.849999999</v>
      </c>
      <c r="IT13" s="52">
        <f t="shared" si="158"/>
        <v>7090.52</v>
      </c>
      <c r="IU13" s="52">
        <f t="shared" si="158"/>
        <v>54856.4699999928</v>
      </c>
      <c r="IV13" s="52">
        <f t="shared" si="158"/>
        <v>55168.849999998</v>
      </c>
      <c r="IW13" s="52">
        <f t="shared" si="158"/>
        <v>13796.334</v>
      </c>
      <c r="IX13" s="52">
        <f t="shared" si="158"/>
        <v>79979.8900000048</v>
      </c>
      <c r="IY13" s="52">
        <f t="shared" si="158"/>
        <v>164783.65999998</v>
      </c>
      <c r="IZ13" s="52">
        <f t="shared" si="158"/>
        <v>3313.07</v>
      </c>
      <c r="JA13" s="52">
        <f t="shared" si="158"/>
        <v>28335.0500000007</v>
      </c>
      <c r="JB13" s="53">
        <f t="shared" si="158"/>
        <v>67644.4200000075</v>
      </c>
      <c r="JC13" s="52">
        <f t="shared" si="158"/>
        <v>13664.3000000003</v>
      </c>
      <c r="JD13" s="52">
        <f t="shared" si="158"/>
        <v>11647.5799999999</v>
      </c>
      <c r="JE13" s="52">
        <f t="shared" si="158"/>
        <v>0</v>
      </c>
      <c r="JF13" s="52">
        <f t="shared" si="158"/>
        <v>66593.9999999998</v>
      </c>
      <c r="JG13" s="53">
        <f t="shared" si="158"/>
        <v>82350.3899999968</v>
      </c>
      <c r="JH13" s="52">
        <f t="shared" si="158"/>
        <v>0</v>
      </c>
      <c r="JI13" s="52">
        <f t="shared" si="158"/>
        <v>21159.9799999999</v>
      </c>
      <c r="JJ13" s="53">
        <f t="shared" si="158"/>
        <v>107874.509999996</v>
      </c>
      <c r="JK13" s="53">
        <f t="shared" si="158"/>
        <v>52172.8799999998</v>
      </c>
      <c r="JL13" s="53">
        <f t="shared" si="158"/>
        <v>43979.0699999996</v>
      </c>
      <c r="JM13" s="52">
        <f t="shared" si="158"/>
        <v>1449.95</v>
      </c>
      <c r="JN13" s="53">
        <f t="shared" si="158"/>
        <v>20474.75</v>
      </c>
      <c r="JO13" s="52">
        <f t="shared" si="158"/>
        <v>6837.77</v>
      </c>
      <c r="JP13" s="52">
        <f t="shared" si="158"/>
        <v>0</v>
      </c>
      <c r="JQ13" s="55">
        <f t="shared" si="158"/>
        <v>1020472.29399997</v>
      </c>
      <c r="JR13" s="54">
        <f t="shared" ref="JR13:KP13" si="159">IFERROR(IS13/IS$10,"")</f>
        <v>0.484425945496799</v>
      </c>
      <c r="JS13" s="54">
        <f t="shared" si="159"/>
        <v>0.378358014625211</v>
      </c>
      <c r="JT13" s="54">
        <f t="shared" si="159"/>
        <v>0.325862816826348</v>
      </c>
      <c r="JU13" s="54">
        <f t="shared" si="159"/>
        <v>0.266934897397034</v>
      </c>
      <c r="JV13" s="54">
        <f t="shared" si="159"/>
        <v>0.371618224044049</v>
      </c>
      <c r="JW13" s="54">
        <f t="shared" si="159"/>
        <v>0.399105031434935</v>
      </c>
      <c r="JX13" s="54">
        <f t="shared" si="159"/>
        <v>0.387953599632855</v>
      </c>
      <c r="JY13" s="54">
        <f t="shared" si="159"/>
        <v>0.238769666731287</v>
      </c>
      <c r="JZ13" s="54">
        <f t="shared" si="159"/>
        <v>0.218526511534076</v>
      </c>
      <c r="KA13" s="54">
        <f t="shared" si="159"/>
        <v>0.200805127261292</v>
      </c>
      <c r="KB13" s="54">
        <f t="shared" si="159"/>
        <v>0.38102958268362</v>
      </c>
      <c r="KC13" s="54">
        <f t="shared" si="159"/>
        <v>0.472499290089648</v>
      </c>
      <c r="KD13" s="54" t="str">
        <f t="shared" si="159"/>
        <v/>
      </c>
      <c r="KE13" s="54">
        <f t="shared" si="159"/>
        <v>0.543462382730906</v>
      </c>
      <c r="KF13" s="54">
        <f t="shared" si="159"/>
        <v>0.200977088134723</v>
      </c>
      <c r="KG13" s="54" t="str">
        <f t="shared" si="159"/>
        <v/>
      </c>
      <c r="KH13" s="54">
        <f t="shared" si="159"/>
        <v>0.216364625045682</v>
      </c>
      <c r="KI13" s="54">
        <f t="shared" si="159"/>
        <v>0.27432694737985</v>
      </c>
      <c r="KJ13" s="54">
        <f t="shared" si="159"/>
        <v>0.236198572772959</v>
      </c>
      <c r="KK13" s="54">
        <f t="shared" si="159"/>
        <v>0.227861891634615</v>
      </c>
      <c r="KL13" s="54">
        <f t="shared" si="159"/>
        <v>0.214747596225051</v>
      </c>
      <c r="KM13" s="54">
        <f t="shared" si="159"/>
        <v>0.19385957105147</v>
      </c>
      <c r="KN13" s="54">
        <f t="shared" si="159"/>
        <v>0.237406412619139</v>
      </c>
      <c r="KO13" s="54" t="str">
        <f t="shared" si="159"/>
        <v/>
      </c>
      <c r="KP13" s="56">
        <f t="shared" si="159"/>
        <v>0.298604497416571</v>
      </c>
      <c r="KQ13" s="52">
        <f t="shared" ref="KQ13:LO13" si="160">KQ11-KQ12</f>
        <v>0</v>
      </c>
      <c r="KR13" s="52">
        <f t="shared" si="160"/>
        <v>0</v>
      </c>
      <c r="KS13" s="52">
        <f t="shared" si="160"/>
        <v>0</v>
      </c>
      <c r="KT13" s="52">
        <f t="shared" si="160"/>
        <v>0</v>
      </c>
      <c r="KU13" s="52">
        <f t="shared" si="160"/>
        <v>0</v>
      </c>
      <c r="KV13" s="52">
        <f t="shared" si="160"/>
        <v>0</v>
      </c>
      <c r="KW13" s="52">
        <f t="shared" si="160"/>
        <v>0</v>
      </c>
      <c r="KX13" s="52">
        <f t="shared" si="160"/>
        <v>0</v>
      </c>
      <c r="KY13" s="52">
        <f t="shared" si="160"/>
        <v>0</v>
      </c>
      <c r="KZ13" s="52">
        <f t="shared" si="160"/>
        <v>0</v>
      </c>
      <c r="LA13" s="52">
        <f t="shared" si="160"/>
        <v>0</v>
      </c>
      <c r="LB13" s="52">
        <f t="shared" si="160"/>
        <v>0</v>
      </c>
      <c r="LC13" s="52">
        <f t="shared" si="160"/>
        <v>0</v>
      </c>
      <c r="LD13" s="52">
        <f t="shared" si="160"/>
        <v>0</v>
      </c>
      <c r="LE13" s="52">
        <f t="shared" si="160"/>
        <v>0</v>
      </c>
      <c r="LF13" s="52">
        <f t="shared" si="160"/>
        <v>0</v>
      </c>
      <c r="LG13" s="52">
        <f t="shared" si="160"/>
        <v>0</v>
      </c>
      <c r="LH13" s="52">
        <f t="shared" si="160"/>
        <v>0</v>
      </c>
      <c r="LI13" s="52">
        <f t="shared" si="160"/>
        <v>0</v>
      </c>
      <c r="LJ13" s="52">
        <f t="shared" si="160"/>
        <v>0</v>
      </c>
      <c r="LK13" s="52">
        <f t="shared" si="160"/>
        <v>0</v>
      </c>
      <c r="LL13" s="52">
        <f t="shared" si="160"/>
        <v>0</v>
      </c>
      <c r="LM13" s="52">
        <f t="shared" si="160"/>
        <v>0</v>
      </c>
      <c r="LN13" s="52">
        <f t="shared" si="160"/>
        <v>0</v>
      </c>
      <c r="LO13" s="55">
        <f t="shared" si="160"/>
        <v>0</v>
      </c>
      <c r="LP13" s="54" t="str">
        <f t="shared" ref="LP13:MN13" si="161">IFERROR(KQ13/KQ$10,"")</f>
        <v/>
      </c>
      <c r="LQ13" s="54" t="str">
        <f t="shared" si="161"/>
        <v/>
      </c>
      <c r="LR13" s="54" t="str">
        <f t="shared" si="161"/>
        <v/>
      </c>
      <c r="LS13" s="54" t="str">
        <f t="shared" si="161"/>
        <v/>
      </c>
      <c r="LT13" s="54" t="str">
        <f t="shared" si="161"/>
        <v/>
      </c>
      <c r="LU13" s="54" t="str">
        <f t="shared" si="161"/>
        <v/>
      </c>
      <c r="LV13" s="54" t="str">
        <f t="shared" si="161"/>
        <v/>
      </c>
      <c r="LW13" s="54" t="str">
        <f t="shared" si="161"/>
        <v/>
      </c>
      <c r="LX13" s="54" t="str">
        <f t="shared" si="161"/>
        <v/>
      </c>
      <c r="LY13" s="54" t="str">
        <f t="shared" si="161"/>
        <v/>
      </c>
      <c r="LZ13" s="54" t="str">
        <f t="shared" si="161"/>
        <v/>
      </c>
      <c r="MA13" s="54" t="str">
        <f t="shared" si="161"/>
        <v/>
      </c>
      <c r="MB13" s="54" t="str">
        <f t="shared" si="161"/>
        <v/>
      </c>
      <c r="MC13" s="54" t="str">
        <f t="shared" si="161"/>
        <v/>
      </c>
      <c r="MD13" s="54" t="str">
        <f t="shared" si="161"/>
        <v/>
      </c>
      <c r="ME13" s="54" t="str">
        <f t="shared" si="161"/>
        <v/>
      </c>
      <c r="MF13" s="54" t="str">
        <f t="shared" si="161"/>
        <v/>
      </c>
      <c r="MG13" s="54" t="str">
        <f t="shared" si="161"/>
        <v/>
      </c>
      <c r="MH13" s="54" t="str">
        <f t="shared" si="161"/>
        <v/>
      </c>
      <c r="MI13" s="54" t="str">
        <f t="shared" si="161"/>
        <v/>
      </c>
      <c r="MJ13" s="54" t="str">
        <f t="shared" si="161"/>
        <v/>
      </c>
      <c r="MK13" s="54" t="str">
        <f t="shared" si="161"/>
        <v/>
      </c>
      <c r="ML13" s="54" t="str">
        <f t="shared" si="161"/>
        <v/>
      </c>
      <c r="MM13" s="54" t="str">
        <f t="shared" si="161"/>
        <v/>
      </c>
      <c r="MN13" s="56" t="str">
        <f t="shared" si="161"/>
        <v/>
      </c>
      <c r="MO13" s="52">
        <f t="shared" ref="MO13:NM13" si="162">MO11-MO12</f>
        <v>0</v>
      </c>
      <c r="MP13" s="52">
        <f t="shared" si="162"/>
        <v>0</v>
      </c>
      <c r="MQ13" s="52">
        <f t="shared" si="162"/>
        <v>0</v>
      </c>
      <c r="MR13" s="52">
        <f t="shared" si="162"/>
        <v>0</v>
      </c>
      <c r="MS13" s="52">
        <f t="shared" si="162"/>
        <v>0</v>
      </c>
      <c r="MT13" s="52">
        <f t="shared" si="162"/>
        <v>0</v>
      </c>
      <c r="MU13" s="52">
        <f t="shared" si="162"/>
        <v>0</v>
      </c>
      <c r="MV13" s="52">
        <f t="shared" si="162"/>
        <v>0</v>
      </c>
      <c r="MW13" s="52">
        <f t="shared" si="162"/>
        <v>0</v>
      </c>
      <c r="MX13" s="52">
        <f t="shared" si="162"/>
        <v>0</v>
      </c>
      <c r="MY13" s="52">
        <f t="shared" si="162"/>
        <v>0</v>
      </c>
      <c r="MZ13" s="52">
        <f t="shared" si="162"/>
        <v>0</v>
      </c>
      <c r="NA13" s="52">
        <f t="shared" si="162"/>
        <v>0</v>
      </c>
      <c r="NB13" s="52">
        <f t="shared" si="162"/>
        <v>0</v>
      </c>
      <c r="NC13" s="52">
        <f t="shared" si="162"/>
        <v>0</v>
      </c>
      <c r="ND13" s="52">
        <f t="shared" si="162"/>
        <v>0</v>
      </c>
      <c r="NE13" s="52">
        <f t="shared" si="162"/>
        <v>0</v>
      </c>
      <c r="NF13" s="52">
        <f t="shared" si="162"/>
        <v>0</v>
      </c>
      <c r="NG13" s="52">
        <f t="shared" si="162"/>
        <v>0</v>
      </c>
      <c r="NH13" s="52">
        <f t="shared" si="162"/>
        <v>0</v>
      </c>
      <c r="NI13" s="52">
        <f t="shared" si="162"/>
        <v>0</v>
      </c>
      <c r="NJ13" s="52">
        <f t="shared" si="162"/>
        <v>0</v>
      </c>
      <c r="NK13" s="52">
        <f t="shared" si="162"/>
        <v>0</v>
      </c>
      <c r="NL13" s="52">
        <f t="shared" si="162"/>
        <v>0</v>
      </c>
      <c r="NM13" s="55">
        <f t="shared" si="162"/>
        <v>0</v>
      </c>
      <c r="NN13" s="54" t="str">
        <f t="shared" ref="NN13:OL13" si="163">IFERROR(MO13/MO$10,"")</f>
        <v/>
      </c>
      <c r="NO13" s="54" t="str">
        <f t="shared" si="163"/>
        <v/>
      </c>
      <c r="NP13" s="54" t="str">
        <f t="shared" si="163"/>
        <v/>
      </c>
      <c r="NQ13" s="54" t="str">
        <f t="shared" si="163"/>
        <v/>
      </c>
      <c r="NR13" s="54" t="str">
        <f t="shared" si="163"/>
        <v/>
      </c>
      <c r="NS13" s="54" t="str">
        <f t="shared" si="163"/>
        <v/>
      </c>
      <c r="NT13" s="54" t="str">
        <f t="shared" si="163"/>
        <v/>
      </c>
      <c r="NU13" s="54" t="str">
        <f t="shared" si="163"/>
        <v/>
      </c>
      <c r="NV13" s="54" t="str">
        <f t="shared" si="163"/>
        <v/>
      </c>
      <c r="NW13" s="54" t="str">
        <f t="shared" si="163"/>
        <v/>
      </c>
      <c r="NX13" s="54" t="str">
        <f t="shared" si="163"/>
        <v/>
      </c>
      <c r="NY13" s="54" t="str">
        <f t="shared" si="163"/>
        <v/>
      </c>
      <c r="NZ13" s="54" t="str">
        <f t="shared" si="163"/>
        <v/>
      </c>
      <c r="OA13" s="54" t="str">
        <f t="shared" si="163"/>
        <v/>
      </c>
      <c r="OB13" s="54" t="str">
        <f t="shared" si="163"/>
        <v/>
      </c>
      <c r="OC13" s="54" t="str">
        <f t="shared" si="163"/>
        <v/>
      </c>
      <c r="OD13" s="54" t="str">
        <f t="shared" si="163"/>
        <v/>
      </c>
      <c r="OE13" s="54" t="str">
        <f t="shared" si="163"/>
        <v/>
      </c>
      <c r="OF13" s="54" t="str">
        <f t="shared" si="163"/>
        <v/>
      </c>
      <c r="OG13" s="54" t="str">
        <f t="shared" si="163"/>
        <v/>
      </c>
      <c r="OH13" s="54" t="str">
        <f t="shared" si="163"/>
        <v/>
      </c>
      <c r="OI13" s="54" t="str">
        <f t="shared" si="163"/>
        <v/>
      </c>
      <c r="OJ13" s="54" t="str">
        <f t="shared" si="163"/>
        <v/>
      </c>
      <c r="OK13" s="54" t="str">
        <f t="shared" si="163"/>
        <v/>
      </c>
      <c r="OL13" s="56" t="str">
        <f t="shared" si="163"/>
        <v/>
      </c>
      <c r="OM13" s="52">
        <f t="shared" ref="OM13:PK13" si="164">OM11-OM12</f>
        <v>0</v>
      </c>
      <c r="ON13" s="52">
        <f t="shared" si="164"/>
        <v>0</v>
      </c>
      <c r="OO13" s="52">
        <f t="shared" si="164"/>
        <v>0</v>
      </c>
      <c r="OP13" s="52">
        <f t="shared" si="164"/>
        <v>0</v>
      </c>
      <c r="OQ13" s="52">
        <f t="shared" si="164"/>
        <v>0</v>
      </c>
      <c r="OR13" s="52">
        <f t="shared" si="164"/>
        <v>0</v>
      </c>
      <c r="OS13" s="52">
        <f t="shared" si="164"/>
        <v>0</v>
      </c>
      <c r="OT13" s="52">
        <f t="shared" si="164"/>
        <v>0</v>
      </c>
      <c r="OU13" s="52">
        <f t="shared" si="164"/>
        <v>0</v>
      </c>
      <c r="OV13" s="52">
        <f t="shared" si="164"/>
        <v>0</v>
      </c>
      <c r="OW13" s="52">
        <f t="shared" si="164"/>
        <v>0</v>
      </c>
      <c r="OX13" s="52">
        <f t="shared" si="164"/>
        <v>0</v>
      </c>
      <c r="OY13" s="52">
        <f t="shared" si="164"/>
        <v>0</v>
      </c>
      <c r="OZ13" s="52">
        <f t="shared" si="164"/>
        <v>0</v>
      </c>
      <c r="PA13" s="52">
        <f t="shared" si="164"/>
        <v>0</v>
      </c>
      <c r="PB13" s="52">
        <f t="shared" si="164"/>
        <v>0</v>
      </c>
      <c r="PC13" s="52">
        <f t="shared" si="164"/>
        <v>0</v>
      </c>
      <c r="PD13" s="52">
        <f t="shared" si="164"/>
        <v>0</v>
      </c>
      <c r="PE13" s="52">
        <f t="shared" si="164"/>
        <v>0</v>
      </c>
      <c r="PF13" s="52">
        <f t="shared" si="164"/>
        <v>0</v>
      </c>
      <c r="PG13" s="52">
        <f t="shared" si="164"/>
        <v>0</v>
      </c>
      <c r="PH13" s="52">
        <f t="shared" si="164"/>
        <v>0</v>
      </c>
      <c r="PI13" s="52">
        <f t="shared" si="164"/>
        <v>0</v>
      </c>
      <c r="PJ13" s="52">
        <f t="shared" si="164"/>
        <v>0</v>
      </c>
      <c r="PK13" s="55">
        <f t="shared" si="164"/>
        <v>0</v>
      </c>
      <c r="PL13" s="54" t="str">
        <f t="shared" ref="PL13:QJ13" si="165">IFERROR(OM13/OM$10,"")</f>
        <v/>
      </c>
      <c r="PM13" s="54" t="str">
        <f t="shared" si="165"/>
        <v/>
      </c>
      <c r="PN13" s="54" t="str">
        <f t="shared" si="165"/>
        <v/>
      </c>
      <c r="PO13" s="54" t="str">
        <f t="shared" si="165"/>
        <v/>
      </c>
      <c r="PP13" s="54" t="str">
        <f t="shared" si="165"/>
        <v/>
      </c>
      <c r="PQ13" s="54" t="str">
        <f t="shared" si="165"/>
        <v/>
      </c>
      <c r="PR13" s="54" t="str">
        <f t="shared" si="165"/>
        <v/>
      </c>
      <c r="PS13" s="54" t="str">
        <f t="shared" si="165"/>
        <v/>
      </c>
      <c r="PT13" s="54" t="str">
        <f t="shared" si="165"/>
        <v/>
      </c>
      <c r="PU13" s="54" t="str">
        <f t="shared" si="165"/>
        <v/>
      </c>
      <c r="PV13" s="54" t="str">
        <f t="shared" si="165"/>
        <v/>
      </c>
      <c r="PW13" s="54" t="str">
        <f t="shared" si="165"/>
        <v/>
      </c>
      <c r="PX13" s="54" t="str">
        <f t="shared" si="165"/>
        <v/>
      </c>
      <c r="PY13" s="54" t="str">
        <f t="shared" si="165"/>
        <v/>
      </c>
      <c r="PZ13" s="54" t="str">
        <f t="shared" si="165"/>
        <v/>
      </c>
      <c r="QA13" s="54" t="str">
        <f t="shared" si="165"/>
        <v/>
      </c>
      <c r="QB13" s="54" t="str">
        <f t="shared" si="165"/>
        <v/>
      </c>
      <c r="QC13" s="54" t="str">
        <f t="shared" si="165"/>
        <v/>
      </c>
      <c r="QD13" s="54" t="str">
        <f t="shared" si="165"/>
        <v/>
      </c>
      <c r="QE13" s="54" t="str">
        <f t="shared" si="165"/>
        <v/>
      </c>
      <c r="QF13" s="54" t="str">
        <f t="shared" si="165"/>
        <v/>
      </c>
      <c r="QG13" s="54" t="str">
        <f t="shared" si="165"/>
        <v/>
      </c>
      <c r="QH13" s="54" t="str">
        <f t="shared" si="165"/>
        <v/>
      </c>
      <c r="QI13" s="54" t="str">
        <f t="shared" si="165"/>
        <v/>
      </c>
      <c r="QJ13" s="56" t="str">
        <f t="shared" si="165"/>
        <v/>
      </c>
      <c r="QK13" s="52">
        <f t="shared" ref="QK13:RI13" si="166">QK11-QK12</f>
        <v>0</v>
      </c>
      <c r="QL13" s="52">
        <f t="shared" si="166"/>
        <v>0</v>
      </c>
      <c r="QM13" s="52">
        <f t="shared" si="166"/>
        <v>0</v>
      </c>
      <c r="QN13" s="52">
        <f t="shared" si="166"/>
        <v>0</v>
      </c>
      <c r="QO13" s="52">
        <f t="shared" si="166"/>
        <v>0</v>
      </c>
      <c r="QP13" s="52">
        <f t="shared" si="166"/>
        <v>0</v>
      </c>
      <c r="QQ13" s="52">
        <f t="shared" si="166"/>
        <v>0</v>
      </c>
      <c r="QR13" s="52">
        <f t="shared" si="166"/>
        <v>0</v>
      </c>
      <c r="QS13" s="52">
        <f t="shared" si="166"/>
        <v>0</v>
      </c>
      <c r="QT13" s="52">
        <f t="shared" si="166"/>
        <v>0</v>
      </c>
      <c r="QU13" s="52">
        <f t="shared" si="166"/>
        <v>0</v>
      </c>
      <c r="QV13" s="52">
        <f t="shared" si="166"/>
        <v>0</v>
      </c>
      <c r="QW13" s="52">
        <f t="shared" si="166"/>
        <v>0</v>
      </c>
      <c r="QX13" s="52">
        <f t="shared" si="166"/>
        <v>0</v>
      </c>
      <c r="QY13" s="52">
        <f t="shared" si="166"/>
        <v>0</v>
      </c>
      <c r="QZ13" s="52">
        <f t="shared" si="166"/>
        <v>0</v>
      </c>
      <c r="RA13" s="52">
        <f t="shared" si="166"/>
        <v>0</v>
      </c>
      <c r="RB13" s="52">
        <f t="shared" si="166"/>
        <v>0</v>
      </c>
      <c r="RC13" s="52">
        <f t="shared" si="166"/>
        <v>0</v>
      </c>
      <c r="RD13" s="52">
        <f t="shared" si="166"/>
        <v>0</v>
      </c>
      <c r="RE13" s="52">
        <f t="shared" si="166"/>
        <v>0</v>
      </c>
      <c r="RF13" s="52">
        <f t="shared" si="166"/>
        <v>0</v>
      </c>
      <c r="RG13" s="52">
        <f t="shared" si="166"/>
        <v>0</v>
      </c>
      <c r="RH13" s="52">
        <f t="shared" si="166"/>
        <v>0</v>
      </c>
      <c r="RI13" s="55">
        <f t="shared" si="166"/>
        <v>0</v>
      </c>
      <c r="RJ13" s="54" t="str">
        <f t="shared" ref="RJ13:SH13" si="167">IFERROR(QK13/QK$10,"")</f>
        <v/>
      </c>
      <c r="RK13" s="54" t="str">
        <f t="shared" si="167"/>
        <v/>
      </c>
      <c r="RL13" s="54" t="str">
        <f t="shared" si="167"/>
        <v/>
      </c>
      <c r="RM13" s="54" t="str">
        <f t="shared" si="167"/>
        <v/>
      </c>
      <c r="RN13" s="54" t="str">
        <f t="shared" si="167"/>
        <v/>
      </c>
      <c r="RO13" s="54" t="str">
        <f t="shared" si="167"/>
        <v/>
      </c>
      <c r="RP13" s="54" t="str">
        <f t="shared" si="167"/>
        <v/>
      </c>
      <c r="RQ13" s="54" t="str">
        <f t="shared" si="167"/>
        <v/>
      </c>
      <c r="RR13" s="54" t="str">
        <f t="shared" si="167"/>
        <v/>
      </c>
      <c r="RS13" s="54" t="str">
        <f t="shared" si="167"/>
        <v/>
      </c>
      <c r="RT13" s="54" t="str">
        <f t="shared" si="167"/>
        <v/>
      </c>
      <c r="RU13" s="54" t="str">
        <f t="shared" si="167"/>
        <v/>
      </c>
      <c r="RV13" s="54" t="str">
        <f t="shared" si="167"/>
        <v/>
      </c>
      <c r="RW13" s="54" t="str">
        <f t="shared" si="167"/>
        <v/>
      </c>
      <c r="RX13" s="54" t="str">
        <f t="shared" si="167"/>
        <v/>
      </c>
      <c r="RY13" s="54" t="str">
        <f t="shared" si="167"/>
        <v/>
      </c>
      <c r="RZ13" s="54" t="str">
        <f t="shared" si="167"/>
        <v/>
      </c>
      <c r="SA13" s="54" t="str">
        <f t="shared" si="167"/>
        <v/>
      </c>
      <c r="SB13" s="54" t="str">
        <f t="shared" si="167"/>
        <v/>
      </c>
      <c r="SC13" s="54" t="str">
        <f t="shared" si="167"/>
        <v/>
      </c>
      <c r="SD13" s="54" t="str">
        <f t="shared" si="167"/>
        <v/>
      </c>
      <c r="SE13" s="54" t="str">
        <f t="shared" si="167"/>
        <v/>
      </c>
      <c r="SF13" s="54" t="str">
        <f t="shared" si="167"/>
        <v/>
      </c>
      <c r="SG13" s="54" t="str">
        <f t="shared" si="167"/>
        <v/>
      </c>
      <c r="SH13" s="56" t="str">
        <f t="shared" si="167"/>
        <v/>
      </c>
      <c r="SI13" s="52">
        <f t="shared" ref="SI13:TG13" si="168">SI11-SI12</f>
        <v>0</v>
      </c>
      <c r="SJ13" s="52">
        <f t="shared" si="168"/>
        <v>0</v>
      </c>
      <c r="SK13" s="52">
        <f t="shared" si="168"/>
        <v>0</v>
      </c>
      <c r="SL13" s="52">
        <f t="shared" si="168"/>
        <v>0</v>
      </c>
      <c r="SM13" s="52">
        <f t="shared" si="168"/>
        <v>0</v>
      </c>
      <c r="SN13" s="52">
        <f t="shared" si="168"/>
        <v>0</v>
      </c>
      <c r="SO13" s="52">
        <f t="shared" si="168"/>
        <v>0</v>
      </c>
      <c r="SP13" s="52">
        <f t="shared" si="168"/>
        <v>0</v>
      </c>
      <c r="SQ13" s="52">
        <f t="shared" si="168"/>
        <v>0</v>
      </c>
      <c r="SR13" s="52">
        <f t="shared" si="168"/>
        <v>0</v>
      </c>
      <c r="SS13" s="52">
        <f t="shared" si="168"/>
        <v>0</v>
      </c>
      <c r="ST13" s="52">
        <f t="shared" si="168"/>
        <v>0</v>
      </c>
      <c r="SU13" s="52">
        <f t="shared" si="168"/>
        <v>0</v>
      </c>
      <c r="SV13" s="52">
        <f t="shared" si="168"/>
        <v>0</v>
      </c>
      <c r="SW13" s="52">
        <f t="shared" si="168"/>
        <v>0</v>
      </c>
      <c r="SX13" s="52">
        <f t="shared" si="168"/>
        <v>0</v>
      </c>
      <c r="SY13" s="52">
        <f t="shared" si="168"/>
        <v>0</v>
      </c>
      <c r="SZ13" s="52">
        <f t="shared" si="168"/>
        <v>0</v>
      </c>
      <c r="TA13" s="52">
        <f t="shared" si="168"/>
        <v>0</v>
      </c>
      <c r="TB13" s="52">
        <f t="shared" si="168"/>
        <v>0</v>
      </c>
      <c r="TC13" s="52">
        <f t="shared" si="168"/>
        <v>0</v>
      </c>
      <c r="TD13" s="52">
        <f t="shared" si="168"/>
        <v>0</v>
      </c>
      <c r="TE13" s="52">
        <f t="shared" si="168"/>
        <v>0</v>
      </c>
      <c r="TF13" s="52">
        <f t="shared" si="168"/>
        <v>0</v>
      </c>
      <c r="TG13" s="55">
        <f t="shared" si="168"/>
        <v>0</v>
      </c>
      <c r="TH13" s="54" t="str">
        <f t="shared" ref="TH13:UA13" si="169">IFERROR(SI13/SI$10,"")</f>
        <v/>
      </c>
      <c r="TI13" s="54" t="str">
        <f t="shared" si="169"/>
        <v/>
      </c>
      <c r="TJ13" s="54" t="str">
        <f t="shared" si="169"/>
        <v/>
      </c>
      <c r="TK13" s="54" t="str">
        <f t="shared" si="169"/>
        <v/>
      </c>
      <c r="TL13" s="54" t="str">
        <f t="shared" si="169"/>
        <v/>
      </c>
      <c r="TM13" s="54" t="str">
        <f t="shared" si="169"/>
        <v/>
      </c>
      <c r="TN13" s="54" t="str">
        <f t="shared" si="169"/>
        <v/>
      </c>
      <c r="TO13" s="54" t="str">
        <f t="shared" si="169"/>
        <v/>
      </c>
      <c r="TP13" s="54" t="str">
        <f t="shared" si="169"/>
        <v/>
      </c>
      <c r="TQ13" s="54" t="str">
        <f t="shared" si="169"/>
        <v/>
      </c>
      <c r="TR13" s="54" t="str">
        <f t="shared" si="169"/>
        <v/>
      </c>
      <c r="TS13" s="54" t="str">
        <f t="shared" si="169"/>
        <v/>
      </c>
      <c r="TT13" s="54" t="str">
        <f t="shared" si="169"/>
        <v/>
      </c>
      <c r="TU13" s="54" t="str">
        <f t="shared" si="169"/>
        <v/>
      </c>
      <c r="TV13" s="54" t="str">
        <f t="shared" si="169"/>
        <v/>
      </c>
      <c r="TW13" s="54" t="str">
        <f t="shared" si="169"/>
        <v/>
      </c>
      <c r="TX13" s="54" t="str">
        <f t="shared" si="169"/>
        <v/>
      </c>
      <c r="TY13" s="54" t="str">
        <f t="shared" si="169"/>
        <v/>
      </c>
      <c r="TZ13" s="54" t="str">
        <f t="shared" si="169"/>
        <v/>
      </c>
      <c r="UA13" s="54" t="str">
        <f t="shared" si="169"/>
        <v/>
      </c>
      <c r="UB13" s="54" t="str">
        <f t="shared" ref="UB13:UG13" si="170">IFERROR(TB13/TB$10,"")</f>
        <v/>
      </c>
      <c r="UC13" s="54" t="str">
        <f t="shared" si="170"/>
        <v/>
      </c>
      <c r="UD13" s="54" t="str">
        <f t="shared" si="170"/>
        <v/>
      </c>
      <c r="UE13" s="54" t="str">
        <f t="shared" si="170"/>
        <v/>
      </c>
      <c r="UF13" s="54" t="str">
        <f t="shared" si="170"/>
        <v/>
      </c>
      <c r="UG13" s="56" t="str">
        <f t="shared" si="170"/>
        <v/>
      </c>
      <c r="UH13" s="52">
        <f t="shared" ref="UH13:VF13" si="171">UH11-UH12</f>
        <v>0</v>
      </c>
      <c r="UI13" s="52">
        <f t="shared" si="171"/>
        <v>0</v>
      </c>
      <c r="UJ13" s="52">
        <f t="shared" si="171"/>
        <v>0</v>
      </c>
      <c r="UK13" s="52">
        <f t="shared" si="171"/>
        <v>0</v>
      </c>
      <c r="UL13" s="52">
        <f t="shared" si="171"/>
        <v>0</v>
      </c>
      <c r="UM13" s="52">
        <f t="shared" si="171"/>
        <v>0</v>
      </c>
      <c r="UN13" s="52">
        <f t="shared" si="171"/>
        <v>0</v>
      </c>
      <c r="UO13" s="52">
        <f t="shared" si="171"/>
        <v>0</v>
      </c>
      <c r="UP13" s="52">
        <f t="shared" si="171"/>
        <v>0</v>
      </c>
      <c r="UQ13" s="52">
        <f t="shared" si="171"/>
        <v>0</v>
      </c>
      <c r="UR13" s="52">
        <f t="shared" si="171"/>
        <v>0</v>
      </c>
      <c r="US13" s="52">
        <f t="shared" si="171"/>
        <v>0</v>
      </c>
      <c r="UT13" s="52">
        <f t="shared" si="171"/>
        <v>0</v>
      </c>
      <c r="UU13" s="52">
        <f t="shared" si="171"/>
        <v>0</v>
      </c>
      <c r="UV13" s="52">
        <f t="shared" si="171"/>
        <v>0</v>
      </c>
      <c r="UW13" s="52">
        <f t="shared" si="171"/>
        <v>0</v>
      </c>
      <c r="UX13" s="52">
        <f t="shared" si="171"/>
        <v>0</v>
      </c>
      <c r="UY13" s="52">
        <f t="shared" si="171"/>
        <v>0</v>
      </c>
      <c r="UZ13" s="52">
        <f t="shared" si="171"/>
        <v>0</v>
      </c>
      <c r="VA13" s="52">
        <f t="shared" si="171"/>
        <v>0</v>
      </c>
      <c r="VB13" s="52">
        <f t="shared" si="171"/>
        <v>0</v>
      </c>
      <c r="VC13" s="52">
        <f t="shared" si="171"/>
        <v>0</v>
      </c>
      <c r="VD13" s="52">
        <f t="shared" si="171"/>
        <v>0</v>
      </c>
      <c r="VE13" s="52">
        <f t="shared" si="171"/>
        <v>0</v>
      </c>
      <c r="VF13" s="55">
        <f t="shared" si="171"/>
        <v>0</v>
      </c>
      <c r="VG13" s="54" t="str">
        <f t="shared" ref="VG13:WE13" si="172">IFERROR(UH13/UH$10,"")</f>
        <v/>
      </c>
      <c r="VH13" s="54" t="str">
        <f t="shared" si="172"/>
        <v/>
      </c>
      <c r="VI13" s="54" t="str">
        <f t="shared" si="172"/>
        <v/>
      </c>
      <c r="VJ13" s="54" t="str">
        <f t="shared" si="172"/>
        <v/>
      </c>
      <c r="VK13" s="54" t="str">
        <f t="shared" si="172"/>
        <v/>
      </c>
      <c r="VL13" s="54" t="str">
        <f t="shared" si="172"/>
        <v/>
      </c>
      <c r="VM13" s="54" t="str">
        <f t="shared" si="172"/>
        <v/>
      </c>
      <c r="VN13" s="54" t="str">
        <f t="shared" si="172"/>
        <v/>
      </c>
      <c r="VO13" s="54" t="str">
        <f t="shared" si="172"/>
        <v/>
      </c>
      <c r="VP13" s="54" t="str">
        <f t="shared" si="172"/>
        <v/>
      </c>
      <c r="VQ13" s="54" t="str">
        <f t="shared" si="172"/>
        <v/>
      </c>
      <c r="VR13" s="54" t="str">
        <f t="shared" si="172"/>
        <v/>
      </c>
      <c r="VS13" s="54" t="str">
        <f t="shared" si="172"/>
        <v/>
      </c>
      <c r="VT13" s="54" t="str">
        <f t="shared" si="172"/>
        <v/>
      </c>
      <c r="VU13" s="54" t="str">
        <f t="shared" si="172"/>
        <v/>
      </c>
      <c r="VV13" s="54" t="str">
        <f t="shared" si="172"/>
        <v/>
      </c>
      <c r="VW13" s="54" t="str">
        <f t="shared" si="172"/>
        <v/>
      </c>
      <c r="VX13" s="54" t="str">
        <f t="shared" si="172"/>
        <v/>
      </c>
      <c r="VY13" s="54" t="str">
        <f t="shared" si="172"/>
        <v/>
      </c>
      <c r="VZ13" s="54" t="str">
        <f t="shared" si="172"/>
        <v/>
      </c>
      <c r="WA13" s="54" t="str">
        <f t="shared" si="172"/>
        <v/>
      </c>
      <c r="WB13" s="54" t="str">
        <f t="shared" si="172"/>
        <v/>
      </c>
      <c r="WC13" s="54" t="str">
        <f t="shared" si="172"/>
        <v/>
      </c>
      <c r="WD13" s="54" t="str">
        <f t="shared" si="172"/>
        <v/>
      </c>
      <c r="WE13" s="56" t="str">
        <f t="shared" si="172"/>
        <v/>
      </c>
      <c r="WF13" s="52">
        <f t="shared" ref="WF13:XD13" si="173">WF11-WF12</f>
        <v>852678.279999992</v>
      </c>
      <c r="WG13" s="52">
        <f t="shared" si="173"/>
        <v>62716.1300000002</v>
      </c>
      <c r="WH13" s="52">
        <f t="shared" si="173"/>
        <v>449605.939999975</v>
      </c>
      <c r="WI13" s="52">
        <f t="shared" si="173"/>
        <v>372440.619999996</v>
      </c>
      <c r="WJ13" s="52">
        <f t="shared" si="173"/>
        <v>200258.704000001</v>
      </c>
      <c r="WK13" s="52">
        <f t="shared" si="173"/>
        <v>480730.450000019</v>
      </c>
      <c r="WL13" s="52">
        <f t="shared" si="173"/>
        <v>1033681.2699999</v>
      </c>
      <c r="WM13" s="52">
        <f t="shared" si="173"/>
        <v>169671.06</v>
      </c>
      <c r="WN13" s="52">
        <f t="shared" si="173"/>
        <v>119112.690000002</v>
      </c>
      <c r="WO13" s="52">
        <f t="shared" si="173"/>
        <v>400100.723200034</v>
      </c>
      <c r="WP13" s="52">
        <f t="shared" si="173"/>
        <v>85844.2200000017</v>
      </c>
      <c r="WQ13" s="52">
        <f t="shared" si="173"/>
        <v>123665.599999999</v>
      </c>
      <c r="WR13" s="52">
        <f t="shared" si="173"/>
        <v>1959.48</v>
      </c>
      <c r="WS13" s="52">
        <f t="shared" si="173"/>
        <v>373560.25</v>
      </c>
      <c r="WT13" s="52">
        <f t="shared" si="173"/>
        <v>489658.41999996</v>
      </c>
      <c r="WU13" s="52">
        <f t="shared" si="173"/>
        <v>48477.8799999998</v>
      </c>
      <c r="WV13" s="52">
        <f t="shared" si="173"/>
        <v>66938.8499999998</v>
      </c>
      <c r="WW13" s="52">
        <f t="shared" si="173"/>
        <v>602554.840399985</v>
      </c>
      <c r="WX13" s="52">
        <f t="shared" si="173"/>
        <v>368339.767999996</v>
      </c>
      <c r="WY13" s="52">
        <f t="shared" si="173"/>
        <v>177437.5172</v>
      </c>
      <c r="WZ13" s="52">
        <f t="shared" si="173"/>
        <v>1574.42</v>
      </c>
      <c r="XA13" s="52">
        <f t="shared" si="173"/>
        <v>41681.9800000001</v>
      </c>
      <c r="XB13" s="52">
        <f t="shared" si="173"/>
        <v>6837.77</v>
      </c>
      <c r="XC13" s="52">
        <f t="shared" si="173"/>
        <v>0</v>
      </c>
      <c r="XD13" s="55">
        <f t="shared" si="173"/>
        <v>6529526.86279986</v>
      </c>
      <c r="XE13" s="54">
        <f t="shared" ref="XE13:YC13" si="174">IFERROR(WF13/WF$10,"")</f>
        <v>0.500028725848523</v>
      </c>
      <c r="XF13" s="54">
        <f t="shared" si="174"/>
        <v>0.406040602163254</v>
      </c>
      <c r="XG13" s="54">
        <f t="shared" si="174"/>
        <v>0.338158560077879</v>
      </c>
      <c r="XH13" s="54">
        <f t="shared" si="174"/>
        <v>0.294992688044485</v>
      </c>
      <c r="XI13" s="54">
        <f t="shared" si="174"/>
        <v>0.472471957855219</v>
      </c>
      <c r="XJ13" s="54">
        <f t="shared" si="174"/>
        <v>0.450581868487498</v>
      </c>
      <c r="XK13" s="54">
        <f t="shared" si="174"/>
        <v>0.401802727969222</v>
      </c>
      <c r="XL13" s="54">
        <f t="shared" si="174"/>
        <v>0.5178782404349</v>
      </c>
      <c r="XM13" s="54">
        <f t="shared" si="174"/>
        <v>0.232475888612241</v>
      </c>
      <c r="XN13" s="54">
        <f t="shared" si="174"/>
        <v>0.208244475595299</v>
      </c>
      <c r="XO13" s="54">
        <f t="shared" si="174"/>
        <v>0.388529264537231</v>
      </c>
      <c r="XP13" s="54">
        <f t="shared" si="174"/>
        <v>0.463792553177523</v>
      </c>
      <c r="XQ13" s="54">
        <f t="shared" si="174"/>
        <v>0.61302331983907</v>
      </c>
      <c r="XR13" s="54">
        <f t="shared" si="174"/>
        <v>0.515085070263169</v>
      </c>
      <c r="XS13" s="54">
        <f t="shared" si="174"/>
        <v>0.193927486862369</v>
      </c>
      <c r="XT13" s="54">
        <f t="shared" si="174"/>
        <v>0.675323481277619</v>
      </c>
      <c r="XU13" s="54">
        <f t="shared" si="174"/>
        <v>0.217080170310007</v>
      </c>
      <c r="XV13" s="54">
        <f t="shared" si="174"/>
        <v>0.279920664556734</v>
      </c>
      <c r="XW13" s="54">
        <f t="shared" si="174"/>
        <v>0.229704502750517</v>
      </c>
      <c r="XX13" s="54">
        <f t="shared" si="174"/>
        <v>0.231564014819214</v>
      </c>
      <c r="XY13" s="54">
        <f t="shared" si="174"/>
        <v>0.219081439262168</v>
      </c>
      <c r="XZ13" s="54">
        <f t="shared" si="174"/>
        <v>0.194642313873379</v>
      </c>
      <c r="YA13" s="54">
        <f t="shared" si="174"/>
        <v>0.237406412619139</v>
      </c>
      <c r="YB13" s="54" t="str">
        <f t="shared" si="174"/>
        <v/>
      </c>
      <c r="YC13" s="56">
        <f t="shared" si="174"/>
        <v>0.323722395768302</v>
      </c>
    </row>
    <row r="14" s="18" customFormat="1" customHeight="1" spans="1:653">
      <c r="A14" s="58"/>
      <c r="B14" s="58" t="s">
        <v>62</v>
      </c>
      <c r="C14" s="59">
        <f t="shared" ref="C14:R14" si="175">C10-C13</f>
        <v>151512.980000026</v>
      </c>
      <c r="D14" s="59">
        <f t="shared" si="175"/>
        <v>9761.07</v>
      </c>
      <c r="E14" s="59">
        <f t="shared" si="175"/>
        <v>120295.669999995</v>
      </c>
      <c r="F14" s="59">
        <f t="shared" si="175"/>
        <v>95387.0299999928</v>
      </c>
      <c r="G14" s="59">
        <f t="shared" si="175"/>
        <v>44227.9899999987</v>
      </c>
      <c r="H14" s="59">
        <f t="shared" si="175"/>
        <v>72549.1199999966</v>
      </c>
      <c r="I14" s="59">
        <f t="shared" si="175"/>
        <v>253700.340000034</v>
      </c>
      <c r="J14" s="59">
        <f t="shared" si="175"/>
        <v>25251.8400000019</v>
      </c>
      <c r="K14" s="59">
        <f t="shared" si="175"/>
        <v>44006.4799999974</v>
      </c>
      <c r="L14" s="60">
        <f t="shared" si="175"/>
        <v>265003.56000001</v>
      </c>
      <c r="M14" s="59">
        <f t="shared" si="175"/>
        <v>16586.6599999999</v>
      </c>
      <c r="N14" s="59">
        <f t="shared" si="175"/>
        <v>24462.6500000001</v>
      </c>
      <c r="O14" s="59">
        <f t="shared" si="175"/>
        <v>795.730000000001</v>
      </c>
      <c r="P14" s="59">
        <f t="shared" si="175"/>
        <v>57369.2699999981</v>
      </c>
      <c r="Q14" s="60">
        <f t="shared" si="175"/>
        <v>240647.069999978</v>
      </c>
      <c r="R14" s="59">
        <f t="shared" si="175"/>
        <v>10789.4200000001</v>
      </c>
      <c r="S14" s="61" t="str">
        <f>IFERROR(#REF!/#REF!,"")</f>
        <v/>
      </c>
      <c r="T14" s="59">
        <f t="shared" ref="T14:AA14" si="176">T10-T13</f>
        <v>202852.509999997</v>
      </c>
      <c r="U14" s="59">
        <f t="shared" si="176"/>
        <v>160499.47999999</v>
      </c>
      <c r="V14" s="59">
        <f t="shared" si="176"/>
        <v>67294.4199999976</v>
      </c>
      <c r="W14" s="59">
        <f t="shared" si="176"/>
        <v>0</v>
      </c>
      <c r="X14" s="60">
        <f t="shared" si="176"/>
        <v>0</v>
      </c>
      <c r="Y14" s="59">
        <f t="shared" si="176"/>
        <v>0</v>
      </c>
      <c r="Z14" s="59">
        <f t="shared" si="176"/>
        <v>0</v>
      </c>
      <c r="AA14" s="59">
        <f t="shared" si="176"/>
        <v>1862993.29000001</v>
      </c>
      <c r="AB14" s="61">
        <f t="shared" ref="AB14:AZ14" si="177">IFERROR(C14/C$10,"")</f>
        <v>0.492713088772638</v>
      </c>
      <c r="AC14" s="61">
        <f t="shared" si="177"/>
        <v>0.586629910158102</v>
      </c>
      <c r="AD14" s="61">
        <f t="shared" si="177"/>
        <v>0.671278866309256</v>
      </c>
      <c r="AE14" s="61">
        <f t="shared" si="177"/>
        <v>0.669062831157467</v>
      </c>
      <c r="AF14" s="61">
        <f t="shared" si="177"/>
        <v>0.514513056929266</v>
      </c>
      <c r="AG14" s="61">
        <f t="shared" si="177"/>
        <v>0.491453815922655</v>
      </c>
      <c r="AH14" s="61">
        <f t="shared" si="177"/>
        <v>0.580822857530678</v>
      </c>
      <c r="AI14" s="61">
        <f t="shared" si="177"/>
        <v>0.461887373907095</v>
      </c>
      <c r="AJ14" s="61">
        <f t="shared" si="177"/>
        <v>0.721641058740788</v>
      </c>
      <c r="AK14" s="61">
        <f t="shared" si="177"/>
        <v>0.787717198581158</v>
      </c>
      <c r="AL14" s="61">
        <f t="shared" si="177"/>
        <v>0.607074963784105</v>
      </c>
      <c r="AM14" s="61">
        <f t="shared" si="177"/>
        <v>0.531755932642562</v>
      </c>
      <c r="AN14" s="61">
        <f t="shared" si="177"/>
        <v>0.402064564374896</v>
      </c>
      <c r="AO14" s="61">
        <f t="shared" si="177"/>
        <v>0.508215487171531</v>
      </c>
      <c r="AP14" s="61">
        <f t="shared" si="177"/>
        <v>0.811232290843022</v>
      </c>
      <c r="AQ14" s="61">
        <f t="shared" si="177"/>
        <v>0.306187765906731</v>
      </c>
      <c r="AR14" s="61" t="str">
        <f t="shared" si="177"/>
        <v/>
      </c>
      <c r="AS14" s="61">
        <f t="shared" si="177"/>
        <v>0.707976957057407</v>
      </c>
      <c r="AT14" s="61">
        <f t="shared" si="177"/>
        <v>0.785834871714102</v>
      </c>
      <c r="AU14" s="61">
        <f t="shared" si="177"/>
        <v>0.768026932703727</v>
      </c>
      <c r="AV14" s="61" t="str">
        <f t="shared" si="177"/>
        <v/>
      </c>
      <c r="AW14" s="61" t="str">
        <f t="shared" si="177"/>
        <v/>
      </c>
      <c r="AX14" s="61" t="str">
        <f t="shared" si="177"/>
        <v/>
      </c>
      <c r="AY14" s="61" t="str">
        <f t="shared" si="177"/>
        <v/>
      </c>
      <c r="AZ14" s="62">
        <f t="shared" si="177"/>
        <v>0.649846042964889</v>
      </c>
      <c r="BA14" s="59">
        <f t="shared" ref="BA14:BP14" si="178">BA10-BA13</f>
        <v>95231.4399999852</v>
      </c>
      <c r="BB14" s="59">
        <f t="shared" si="178"/>
        <v>6451.6299999999</v>
      </c>
      <c r="BC14" s="59">
        <f t="shared" si="178"/>
        <v>91902.0499999954</v>
      </c>
      <c r="BD14" s="59">
        <f t="shared" si="178"/>
        <v>64749.5699999977</v>
      </c>
      <c r="BE14" s="59">
        <f t="shared" si="178"/>
        <v>31787.9199999988</v>
      </c>
      <c r="BF14" s="59">
        <f t="shared" si="178"/>
        <v>53022.0399999968</v>
      </c>
      <c r="BG14" s="59">
        <f t="shared" si="178"/>
        <v>159468.540000004</v>
      </c>
      <c r="BH14" s="59">
        <f t="shared" si="178"/>
        <v>20180.6000000018</v>
      </c>
      <c r="BI14" s="59">
        <f t="shared" si="178"/>
        <v>21723.46</v>
      </c>
      <c r="BJ14" s="60">
        <f t="shared" si="178"/>
        <v>137098.356799988</v>
      </c>
      <c r="BK14" s="59">
        <f t="shared" si="178"/>
        <v>10284.4</v>
      </c>
      <c r="BL14" s="59">
        <f t="shared" si="178"/>
        <v>11462.4300000001</v>
      </c>
      <c r="BM14" s="59">
        <f t="shared" si="178"/>
        <v>295.36</v>
      </c>
      <c r="BN14" s="59">
        <f t="shared" si="178"/>
        <v>32715.8700000001</v>
      </c>
      <c r="BO14" s="60">
        <f t="shared" si="178"/>
        <v>192869.049999982</v>
      </c>
      <c r="BP14" s="59">
        <f t="shared" si="178"/>
        <v>5708.33</v>
      </c>
      <c r="BQ14" s="61" t="str">
        <f>IFERROR(#REF!/#REF!,"")</f>
        <v/>
      </c>
      <c r="BR14" s="60">
        <f t="shared" ref="BR14:BY14" si="179">BR10-BR13</f>
        <v>144918.409599995</v>
      </c>
      <c r="BS14" s="60">
        <f t="shared" si="179"/>
        <v>156365.971999989</v>
      </c>
      <c r="BT14" s="60">
        <f t="shared" si="179"/>
        <v>50363.5927999987</v>
      </c>
      <c r="BU14" s="59">
        <f t="shared" si="179"/>
        <v>0</v>
      </c>
      <c r="BV14" s="59">
        <f t="shared" si="179"/>
        <v>0</v>
      </c>
      <c r="BW14" s="59">
        <f t="shared" si="179"/>
        <v>0</v>
      </c>
      <c r="BX14" s="59">
        <f t="shared" si="179"/>
        <v>0</v>
      </c>
      <c r="BY14" s="59">
        <f t="shared" si="179"/>
        <v>1286599.02119993</v>
      </c>
      <c r="BZ14" s="61">
        <f t="shared" ref="BZ14:CX14" si="180">IFERROR(BA14/BA$10,"")</f>
        <v>0.478888540792373</v>
      </c>
      <c r="CA14" s="61">
        <f t="shared" si="180"/>
        <v>0.580915489597033</v>
      </c>
      <c r="CB14" s="61">
        <f t="shared" si="180"/>
        <v>0.64724047186793</v>
      </c>
      <c r="CC14" s="61">
        <f t="shared" si="180"/>
        <v>0.68231002307961</v>
      </c>
      <c r="CD14" s="61">
        <f t="shared" si="180"/>
        <v>0.47878557934209</v>
      </c>
      <c r="CE14" s="61">
        <f t="shared" si="180"/>
        <v>0.472571708125896</v>
      </c>
      <c r="CF14" s="61">
        <f t="shared" si="180"/>
        <v>0.583528686294288</v>
      </c>
      <c r="CG14" s="61">
        <f t="shared" si="180"/>
        <v>0.457012027347461</v>
      </c>
      <c r="CH14" s="61">
        <f t="shared" si="180"/>
        <v>0.702978640231286</v>
      </c>
      <c r="CI14" s="61">
        <f t="shared" si="180"/>
        <v>0.767298675008724</v>
      </c>
      <c r="CJ14" s="61">
        <f t="shared" si="180"/>
        <v>0.597005221560778</v>
      </c>
      <c r="CK14" s="61">
        <f t="shared" si="180"/>
        <v>0.498145388503629</v>
      </c>
      <c r="CL14" s="61">
        <f t="shared" si="180"/>
        <v>0.387255801756916</v>
      </c>
      <c r="CM14" s="61">
        <f t="shared" si="180"/>
        <v>0.489898241938758</v>
      </c>
      <c r="CN14" s="61">
        <f t="shared" si="180"/>
        <v>0.804571475245582</v>
      </c>
      <c r="CO14" s="61">
        <f t="shared" si="180"/>
        <v>0.339422729305211</v>
      </c>
      <c r="CP14" s="61" t="str">
        <f t="shared" si="180"/>
        <v/>
      </c>
      <c r="CQ14" s="61">
        <f t="shared" si="180"/>
        <v>0.698211387503659</v>
      </c>
      <c r="CR14" s="61">
        <f t="shared" si="180"/>
        <v>0.786660704050516</v>
      </c>
      <c r="CS14" s="61">
        <f t="shared" si="180"/>
        <v>0.755929069012775</v>
      </c>
      <c r="CT14" s="61" t="str">
        <f t="shared" si="180"/>
        <v/>
      </c>
      <c r="CU14" s="61" t="str">
        <f t="shared" si="180"/>
        <v/>
      </c>
      <c r="CV14" s="61" t="str">
        <f t="shared" si="180"/>
        <v/>
      </c>
      <c r="CW14" s="61" t="str">
        <f t="shared" si="180"/>
        <v/>
      </c>
      <c r="CX14" s="62">
        <f t="shared" si="180"/>
        <v>0.646619049113134</v>
      </c>
      <c r="CY14" s="63">
        <f t="shared" ref="CY14:DW14" si="181">CY10-CY13</f>
        <v>185396.760000048</v>
      </c>
      <c r="CZ14" s="59">
        <f t="shared" si="181"/>
        <v>30253.4000000009</v>
      </c>
      <c r="DA14" s="59">
        <f t="shared" si="181"/>
        <v>226609.500000045</v>
      </c>
      <c r="DB14" s="59">
        <f t="shared" si="181"/>
        <v>175816.949999988</v>
      </c>
      <c r="DC14" s="59">
        <f t="shared" si="181"/>
        <v>61774.8299999944</v>
      </c>
      <c r="DD14" s="59">
        <f t="shared" si="181"/>
        <v>123605.939999992</v>
      </c>
      <c r="DE14" s="59">
        <f t="shared" si="181"/>
        <v>312692.450000048</v>
      </c>
      <c r="DF14" s="59">
        <f t="shared" si="181"/>
        <v>70047.8699999912</v>
      </c>
      <c r="DG14" s="59">
        <f t="shared" si="181"/>
        <v>56248.9799999975</v>
      </c>
      <c r="DH14" s="60">
        <f t="shared" si="181"/>
        <v>249744.340000014</v>
      </c>
      <c r="DI14" s="59">
        <f t="shared" si="181"/>
        <v>28723.4299999996</v>
      </c>
      <c r="DJ14" s="59">
        <f t="shared" si="181"/>
        <v>38611.0900000001</v>
      </c>
      <c r="DK14" s="59">
        <f t="shared" si="181"/>
        <v>118.21</v>
      </c>
      <c r="DL14" s="59">
        <f t="shared" si="181"/>
        <v>75334.0799999977</v>
      </c>
      <c r="DM14" s="60">
        <f t="shared" si="181"/>
        <v>432590.300000063</v>
      </c>
      <c r="DN14" s="59">
        <f t="shared" si="181"/>
        <v>5985.45</v>
      </c>
      <c r="DO14" s="59">
        <f t="shared" si="181"/>
        <v>24472.5100000002</v>
      </c>
      <c r="DP14" s="60">
        <f t="shared" si="181"/>
        <v>322396.770000016</v>
      </c>
      <c r="DQ14" s="60">
        <f t="shared" si="181"/>
        <v>253516.380000009</v>
      </c>
      <c r="DR14" s="60">
        <f t="shared" si="181"/>
        <v>109990.589999994</v>
      </c>
      <c r="DS14" s="59">
        <f t="shared" si="181"/>
        <v>0</v>
      </c>
      <c r="DT14" s="59">
        <f t="shared" si="181"/>
        <v>0</v>
      </c>
      <c r="DU14" s="59">
        <f t="shared" si="181"/>
        <v>0</v>
      </c>
      <c r="DV14" s="59">
        <f t="shared" si="181"/>
        <v>0</v>
      </c>
      <c r="DW14" s="59">
        <f t="shared" si="181"/>
        <v>2783929.8300002</v>
      </c>
      <c r="DX14" s="61">
        <f t="shared" ref="DX14:EV14" si="182">IFERROR(CY14/CY$10,"")</f>
        <v>0.488549377736974</v>
      </c>
      <c r="DY14" s="61">
        <f t="shared" si="182"/>
        <v>0.593388686516514</v>
      </c>
      <c r="DZ14" s="61">
        <f t="shared" si="182"/>
        <v>0.654727737857116</v>
      </c>
      <c r="EA14" s="61">
        <f t="shared" si="182"/>
        <v>0.689882425232651</v>
      </c>
      <c r="EB14" s="61">
        <f t="shared" si="182"/>
        <v>0.519677251567277</v>
      </c>
      <c r="EC14" s="61">
        <f t="shared" si="182"/>
        <v>0.525514188371251</v>
      </c>
      <c r="ED14" s="61">
        <f t="shared" si="182"/>
        <v>0.596560492933086</v>
      </c>
      <c r="EE14" s="61">
        <f t="shared" si="182"/>
        <v>0.477242407475999</v>
      </c>
      <c r="EF14" s="61">
        <f t="shared" si="182"/>
        <v>0.780636044639023</v>
      </c>
      <c r="EG14" s="61">
        <f t="shared" si="182"/>
        <v>0.789481921529056</v>
      </c>
      <c r="EH14" s="61">
        <f t="shared" si="182"/>
        <v>0.609100469006481</v>
      </c>
      <c r="EI14" s="61">
        <f t="shared" si="182"/>
        <v>0.534698398318152</v>
      </c>
      <c r="EJ14" s="61">
        <f t="shared" si="182"/>
        <v>0.323145895410186</v>
      </c>
      <c r="EK14" s="61">
        <f t="shared" si="182"/>
        <v>0.498629686537561</v>
      </c>
      <c r="EL14" s="61">
        <f t="shared" si="182"/>
        <v>0.813046436404897</v>
      </c>
      <c r="EM14" s="61">
        <f t="shared" si="182"/>
        <v>0.347576410249859</v>
      </c>
      <c r="EN14" s="61">
        <f t="shared" si="182"/>
        <v>0.741983114111485</v>
      </c>
      <c r="EO14" s="61">
        <f t="shared" si="182"/>
        <v>0.721155659944248</v>
      </c>
      <c r="EP14" s="61">
        <f t="shared" si="182"/>
        <v>0.788973815230859</v>
      </c>
      <c r="EQ14" s="61">
        <f t="shared" si="182"/>
        <v>0.76195606143913</v>
      </c>
      <c r="ER14" s="61" t="str">
        <f t="shared" si="182"/>
        <v/>
      </c>
      <c r="ES14" s="61" t="str">
        <f t="shared" si="182"/>
        <v/>
      </c>
      <c r="ET14" s="61" t="str">
        <f t="shared" si="182"/>
        <v/>
      </c>
      <c r="EU14" s="61" t="str">
        <f t="shared" si="182"/>
        <v/>
      </c>
      <c r="EV14" s="62">
        <f t="shared" si="182"/>
        <v>0.661163036754501</v>
      </c>
      <c r="EW14" s="59">
        <f t="shared" ref="EW14:FU14" si="183">EW10-EW13</f>
        <v>157578.260000028</v>
      </c>
      <c r="EX14" s="59">
        <f t="shared" si="183"/>
        <v>20040.8200000004</v>
      </c>
      <c r="EY14" s="59">
        <f t="shared" si="183"/>
        <v>192365.320000009</v>
      </c>
      <c r="EZ14" s="59">
        <f t="shared" si="183"/>
        <v>209056.859999992</v>
      </c>
      <c r="FA14" s="59">
        <f t="shared" si="183"/>
        <v>38736.7899999999</v>
      </c>
      <c r="FB14" s="59">
        <f t="shared" si="183"/>
        <v>107921.46</v>
      </c>
      <c r="FC14" s="59">
        <f t="shared" si="183"/>
        <v>267524.430000024</v>
      </c>
      <c r="FD14" s="59">
        <f t="shared" si="183"/>
        <v>24518.3500000016</v>
      </c>
      <c r="FE14" s="59">
        <f t="shared" si="183"/>
        <v>62123.7999999966</v>
      </c>
      <c r="FF14" s="60">
        <f t="shared" si="183"/>
        <v>289391.740000031</v>
      </c>
      <c r="FG14" s="59">
        <f t="shared" si="183"/>
        <v>28163.0799999996</v>
      </c>
      <c r="FH14" s="59">
        <f t="shared" si="183"/>
        <v>30317.8300000001</v>
      </c>
      <c r="FI14" s="59">
        <f t="shared" si="183"/>
        <v>27.64</v>
      </c>
      <c r="FJ14" s="59">
        <f t="shared" si="183"/>
        <v>69039.9399999977</v>
      </c>
      <c r="FK14" s="60">
        <f t="shared" si="183"/>
        <v>417760.830000069</v>
      </c>
      <c r="FL14" s="59">
        <f t="shared" si="183"/>
        <v>727.33</v>
      </c>
      <c r="FM14" s="59">
        <f t="shared" si="183"/>
        <v>76788.5199999991</v>
      </c>
      <c r="FN14" s="60">
        <f t="shared" si="183"/>
        <v>282930.410000009</v>
      </c>
      <c r="FO14" s="60">
        <f t="shared" si="183"/>
        <v>257638.830000021</v>
      </c>
      <c r="FP14" s="60">
        <f t="shared" si="183"/>
        <v>100456.569999996</v>
      </c>
      <c r="FQ14" s="59">
        <f t="shared" si="183"/>
        <v>0</v>
      </c>
      <c r="FR14" s="59">
        <f t="shared" si="183"/>
        <v>0</v>
      </c>
      <c r="FS14" s="59">
        <f t="shared" si="183"/>
        <v>0</v>
      </c>
      <c r="FT14" s="59">
        <f t="shared" si="183"/>
        <v>0</v>
      </c>
      <c r="FU14" s="59">
        <f t="shared" si="183"/>
        <v>2633108.81000017</v>
      </c>
      <c r="FV14" s="61">
        <f t="shared" ref="FV14:GT14" si="184">IFERROR(EW14/EW$10,"")</f>
        <v>0.506656181466632</v>
      </c>
      <c r="FW14" s="61">
        <f t="shared" si="184"/>
        <v>0.587290544540241</v>
      </c>
      <c r="FX14" s="61">
        <f t="shared" si="184"/>
        <v>0.666603690600785</v>
      </c>
      <c r="FY14" s="61">
        <f t="shared" si="184"/>
        <v>0.703064091883034</v>
      </c>
      <c r="FZ14" s="61">
        <f t="shared" si="184"/>
        <v>0.514519238623751</v>
      </c>
      <c r="GA14" s="61">
        <f t="shared" si="184"/>
        <v>0.558713398606791</v>
      </c>
      <c r="GB14" s="61">
        <f t="shared" si="184"/>
        <v>0.600737229262675</v>
      </c>
      <c r="GC14" s="61">
        <f t="shared" si="184"/>
        <v>0.447542957067135</v>
      </c>
      <c r="GD14" s="61">
        <f t="shared" si="184"/>
        <v>0.755835711904522</v>
      </c>
      <c r="GE14" s="61">
        <f t="shared" si="184"/>
        <v>0.794706095759218</v>
      </c>
      <c r="GF14" s="61">
        <f t="shared" si="184"/>
        <v>0.613659490221517</v>
      </c>
      <c r="GG14" s="61">
        <f t="shared" si="184"/>
        <v>0.545172245941352</v>
      </c>
      <c r="GH14" s="61">
        <f t="shared" si="184"/>
        <v>0.311261261261261</v>
      </c>
      <c r="GI14" s="61">
        <f t="shared" si="184"/>
        <v>0.484933134096622</v>
      </c>
      <c r="GJ14" s="61">
        <f t="shared" si="184"/>
        <v>0.80763478988212</v>
      </c>
      <c r="GK14" s="61">
        <f t="shared" si="184"/>
        <v>0.330383789013704</v>
      </c>
      <c r="GL14" s="61">
        <f t="shared" si="184"/>
        <v>0.798661625748206</v>
      </c>
      <c r="GM14" s="61">
        <f t="shared" si="184"/>
        <v>0.726167866318998</v>
      </c>
      <c r="GN14" s="61">
        <f t="shared" si="184"/>
        <v>0.759127672188562</v>
      </c>
      <c r="GO14" s="61">
        <f t="shared" si="184"/>
        <v>0.763901392673393</v>
      </c>
      <c r="GP14" s="61" t="str">
        <f t="shared" si="184"/>
        <v/>
      </c>
      <c r="GQ14" s="61" t="str">
        <f t="shared" si="184"/>
        <v/>
      </c>
      <c r="GR14" s="61" t="str">
        <f t="shared" si="184"/>
        <v/>
      </c>
      <c r="GS14" s="61" t="str">
        <f t="shared" si="184"/>
        <v/>
      </c>
      <c r="GT14" s="62">
        <f t="shared" si="184"/>
        <v>0.681083660047299</v>
      </c>
      <c r="GU14" s="59">
        <f t="shared" ref="GU14:HS14" si="185">GU10-GU13</f>
        <v>138019.820000009</v>
      </c>
      <c r="GV14" s="59">
        <f t="shared" si="185"/>
        <v>13585.0100000003</v>
      </c>
      <c r="GW14" s="59">
        <f t="shared" si="185"/>
        <v>135307.140000006</v>
      </c>
      <c r="GX14" s="59">
        <f t="shared" si="185"/>
        <v>193584.389999994</v>
      </c>
      <c r="GY14" s="59">
        <f t="shared" si="185"/>
        <v>23738.1800000003</v>
      </c>
      <c r="GZ14" s="59">
        <f t="shared" si="185"/>
        <v>108663.110000005</v>
      </c>
      <c r="HA14" s="59">
        <f t="shared" si="185"/>
        <v>285574.570000025</v>
      </c>
      <c r="HB14" s="59">
        <f t="shared" si="185"/>
        <v>7395.0799999999</v>
      </c>
      <c r="HC14" s="59">
        <f t="shared" si="185"/>
        <v>107821.29</v>
      </c>
      <c r="HD14" s="60">
        <f t="shared" si="185"/>
        <v>310742.640000038</v>
      </c>
      <c r="HE14" s="59">
        <f t="shared" si="185"/>
        <v>29147.5899999995</v>
      </c>
      <c r="HF14" s="59">
        <f t="shared" si="185"/>
        <v>25116.8800000002</v>
      </c>
      <c r="HG14" s="59">
        <f t="shared" si="185"/>
        <v>0</v>
      </c>
      <c r="HH14" s="59">
        <f t="shared" si="185"/>
        <v>61277.9599999993</v>
      </c>
      <c r="HI14" s="60">
        <f t="shared" si="185"/>
        <v>424030.830000086</v>
      </c>
      <c r="HJ14" s="59">
        <f t="shared" si="185"/>
        <v>96.27</v>
      </c>
      <c r="HK14" s="59">
        <f t="shared" si="185"/>
        <v>63522.3599999979</v>
      </c>
      <c r="HL14" s="60">
        <f t="shared" si="185"/>
        <v>311579.690000027</v>
      </c>
      <c r="HM14" s="60">
        <f t="shared" si="185"/>
        <v>238464.210000006</v>
      </c>
      <c r="HN14" s="60">
        <f t="shared" si="185"/>
        <v>111685.679999996</v>
      </c>
      <c r="HO14" s="59">
        <f t="shared" si="185"/>
        <v>310.110000000001</v>
      </c>
      <c r="HP14" s="60">
        <f t="shared" si="185"/>
        <v>87322.9199999965</v>
      </c>
      <c r="HQ14" s="59">
        <f t="shared" si="185"/>
        <v>0</v>
      </c>
      <c r="HR14" s="59">
        <f t="shared" si="185"/>
        <v>0</v>
      </c>
      <c r="HS14" s="59">
        <f t="shared" si="185"/>
        <v>2676985.73000019</v>
      </c>
      <c r="HT14" s="61">
        <f t="shared" ref="HT14:IR14" si="186">IFERROR(GU14/GU$10,"")</f>
        <v>0.518381321602189</v>
      </c>
      <c r="HU14" s="61">
        <f t="shared" si="186"/>
        <v>0.594165417979871</v>
      </c>
      <c r="HV14" s="61">
        <f t="shared" si="186"/>
        <v>0.658919359149302</v>
      </c>
      <c r="HW14" s="61">
        <f t="shared" si="186"/>
        <v>0.72721627262591</v>
      </c>
      <c r="HX14" s="61">
        <f t="shared" si="186"/>
        <v>0.590274103132326</v>
      </c>
      <c r="HY14" s="61">
        <f t="shared" si="186"/>
        <v>0.609365738295624</v>
      </c>
      <c r="HZ14" s="61">
        <f t="shared" si="186"/>
        <v>0.609818421286847</v>
      </c>
      <c r="IA14" s="61">
        <f t="shared" si="186"/>
        <v>0.553424534514755</v>
      </c>
      <c r="IB14" s="61">
        <f t="shared" si="186"/>
        <v>0.789488968338004</v>
      </c>
      <c r="IC14" s="61">
        <f t="shared" si="186"/>
        <v>0.799128922414383</v>
      </c>
      <c r="ID14" s="61">
        <f t="shared" si="186"/>
        <v>0.613822401758173</v>
      </c>
      <c r="IE14" s="61">
        <f t="shared" si="186"/>
        <v>0.556265048927288</v>
      </c>
      <c r="IF14" s="61" t="str">
        <f t="shared" si="186"/>
        <v/>
      </c>
      <c r="IG14" s="61">
        <f t="shared" si="186"/>
        <v>0.472873278475219</v>
      </c>
      <c r="IH14" s="61">
        <f t="shared" si="186"/>
        <v>0.800783044667052</v>
      </c>
      <c r="II14" s="61">
        <f t="shared" si="186"/>
        <v>0.313583061889251</v>
      </c>
      <c r="IJ14" s="61">
        <f t="shared" si="186"/>
        <v>0.780054913727432</v>
      </c>
      <c r="IK14" s="61">
        <f t="shared" si="186"/>
        <v>0.726970201331635</v>
      </c>
      <c r="IL14" s="61">
        <f t="shared" si="186"/>
        <v>0.747707767124917</v>
      </c>
      <c r="IM14" s="61">
        <f t="shared" si="186"/>
        <v>0.780216100765144</v>
      </c>
      <c r="IN14" s="61">
        <f t="shared" si="186"/>
        <v>0.71358553085738</v>
      </c>
      <c r="IO14" s="61">
        <f t="shared" si="186"/>
        <v>0.804595957897407</v>
      </c>
      <c r="IP14" s="61" t="str">
        <f t="shared" si="186"/>
        <v/>
      </c>
      <c r="IQ14" s="61" t="str">
        <f t="shared" si="186"/>
        <v/>
      </c>
      <c r="IR14" s="62">
        <f t="shared" si="186"/>
        <v>0.700891202445561</v>
      </c>
      <c r="IS14" s="59">
        <f t="shared" ref="IS14:JQ14" si="187">IS10-IS13</f>
        <v>124841.049999998</v>
      </c>
      <c r="IT14" s="59">
        <f t="shared" si="187"/>
        <v>11649.7200000001</v>
      </c>
      <c r="IU14" s="59">
        <f t="shared" si="187"/>
        <v>113485.749999983</v>
      </c>
      <c r="IV14" s="59">
        <f t="shared" si="187"/>
        <v>151506.44999999</v>
      </c>
      <c r="IW14" s="59">
        <f t="shared" si="187"/>
        <v>23328.6860000005</v>
      </c>
      <c r="IX14" s="59">
        <f t="shared" si="187"/>
        <v>120418.210000004</v>
      </c>
      <c r="IY14" s="59">
        <f t="shared" si="187"/>
        <v>259967.290000032</v>
      </c>
      <c r="IZ14" s="59">
        <f t="shared" si="187"/>
        <v>10562.5200000001</v>
      </c>
      <c r="JA14" s="59">
        <f t="shared" si="187"/>
        <v>101329.079999998</v>
      </c>
      <c r="JB14" s="60">
        <f t="shared" si="187"/>
        <v>269221.580000018</v>
      </c>
      <c r="JC14" s="59">
        <f t="shared" si="187"/>
        <v>22197.2199999997</v>
      </c>
      <c r="JD14" s="59">
        <f t="shared" si="187"/>
        <v>13003.4200000001</v>
      </c>
      <c r="JE14" s="59">
        <f t="shared" si="187"/>
        <v>0</v>
      </c>
      <c r="JF14" s="59">
        <f t="shared" si="187"/>
        <v>55942.539999998</v>
      </c>
      <c r="JG14" s="60">
        <f t="shared" si="187"/>
        <v>327399.750000011</v>
      </c>
      <c r="JH14" s="59">
        <f t="shared" si="187"/>
        <v>0</v>
      </c>
      <c r="JI14" s="59">
        <f t="shared" si="187"/>
        <v>76637.7999999991</v>
      </c>
      <c r="JJ14" s="60">
        <f t="shared" si="187"/>
        <v>285358.860000022</v>
      </c>
      <c r="JK14" s="60">
        <f t="shared" si="187"/>
        <v>168712.790000004</v>
      </c>
      <c r="JL14" s="60">
        <f t="shared" si="187"/>
        <v>149028.499999997</v>
      </c>
      <c r="JM14" s="59">
        <f t="shared" si="187"/>
        <v>5301.93</v>
      </c>
      <c r="JN14" s="60">
        <f t="shared" si="187"/>
        <v>85141.6499999978</v>
      </c>
      <c r="JO14" s="59">
        <f t="shared" si="187"/>
        <v>21964.1900000002</v>
      </c>
      <c r="JP14" s="59">
        <f t="shared" si="187"/>
        <v>0</v>
      </c>
      <c r="JQ14" s="59">
        <f t="shared" si="187"/>
        <v>2396998.98600005</v>
      </c>
      <c r="JR14" s="61">
        <f t="shared" ref="JR14:KP14" si="188">IFERROR(IS14/IS$10,"")</f>
        <v>0.515574054503201</v>
      </c>
      <c r="JS14" s="61">
        <f t="shared" si="188"/>
        <v>0.621641985374789</v>
      </c>
      <c r="JT14" s="61">
        <f t="shared" si="188"/>
        <v>0.674137183173652</v>
      </c>
      <c r="JU14" s="61">
        <f t="shared" si="188"/>
        <v>0.733065102602966</v>
      </c>
      <c r="JV14" s="61">
        <f t="shared" si="188"/>
        <v>0.628381775955951</v>
      </c>
      <c r="JW14" s="61">
        <f t="shared" si="188"/>
        <v>0.600894968565065</v>
      </c>
      <c r="JX14" s="61">
        <f t="shared" si="188"/>
        <v>0.612046400367145</v>
      </c>
      <c r="JY14" s="61">
        <f t="shared" si="188"/>
        <v>0.761230333268713</v>
      </c>
      <c r="JZ14" s="61">
        <f t="shared" si="188"/>
        <v>0.781473488465924</v>
      </c>
      <c r="KA14" s="61">
        <f t="shared" si="188"/>
        <v>0.799194872738708</v>
      </c>
      <c r="KB14" s="61">
        <f t="shared" si="188"/>
        <v>0.61897041731638</v>
      </c>
      <c r="KC14" s="61">
        <f t="shared" si="188"/>
        <v>0.527500709910352</v>
      </c>
      <c r="KD14" s="61" t="str">
        <f t="shared" si="188"/>
        <v/>
      </c>
      <c r="KE14" s="61">
        <f t="shared" si="188"/>
        <v>0.456537617269094</v>
      </c>
      <c r="KF14" s="61">
        <f t="shared" si="188"/>
        <v>0.799022911865277</v>
      </c>
      <c r="KG14" s="61" t="str">
        <f t="shared" si="188"/>
        <v/>
      </c>
      <c r="KH14" s="61">
        <f t="shared" si="188"/>
        <v>0.783635374954318</v>
      </c>
      <c r="KI14" s="61">
        <f t="shared" si="188"/>
        <v>0.72567305262015</v>
      </c>
      <c r="KJ14" s="61">
        <f t="shared" si="188"/>
        <v>0.763801427227041</v>
      </c>
      <c r="KK14" s="61">
        <f t="shared" si="188"/>
        <v>0.772138108365385</v>
      </c>
      <c r="KL14" s="61">
        <f t="shared" si="188"/>
        <v>0.785252403774949</v>
      </c>
      <c r="KM14" s="61">
        <f t="shared" si="188"/>
        <v>0.80614042894853</v>
      </c>
      <c r="KN14" s="61">
        <f t="shared" si="188"/>
        <v>0.762593587380861</v>
      </c>
      <c r="KO14" s="61" t="str">
        <f t="shared" si="188"/>
        <v/>
      </c>
      <c r="KP14" s="62">
        <f t="shared" si="188"/>
        <v>0.701395502583429</v>
      </c>
      <c r="KQ14" s="59">
        <f t="shared" ref="KQ14:LO14" si="189">KQ10-KQ13</f>
        <v>0</v>
      </c>
      <c r="KR14" s="59">
        <f t="shared" si="189"/>
        <v>0</v>
      </c>
      <c r="KS14" s="59">
        <f t="shared" si="189"/>
        <v>0</v>
      </c>
      <c r="KT14" s="59">
        <f t="shared" si="189"/>
        <v>0</v>
      </c>
      <c r="KU14" s="59">
        <f t="shared" si="189"/>
        <v>0</v>
      </c>
      <c r="KV14" s="59">
        <f t="shared" si="189"/>
        <v>0</v>
      </c>
      <c r="KW14" s="59">
        <f t="shared" si="189"/>
        <v>0</v>
      </c>
      <c r="KX14" s="59">
        <f t="shared" si="189"/>
        <v>0</v>
      </c>
      <c r="KY14" s="59">
        <f t="shared" si="189"/>
        <v>0</v>
      </c>
      <c r="KZ14" s="59">
        <f t="shared" si="189"/>
        <v>0</v>
      </c>
      <c r="LA14" s="59">
        <f t="shared" si="189"/>
        <v>0</v>
      </c>
      <c r="LB14" s="59">
        <f t="shared" si="189"/>
        <v>0</v>
      </c>
      <c r="LC14" s="59">
        <f t="shared" si="189"/>
        <v>0</v>
      </c>
      <c r="LD14" s="59">
        <f t="shared" si="189"/>
        <v>0</v>
      </c>
      <c r="LE14" s="59">
        <f t="shared" si="189"/>
        <v>0</v>
      </c>
      <c r="LF14" s="59">
        <f t="shared" si="189"/>
        <v>0</v>
      </c>
      <c r="LG14" s="59">
        <f t="shared" si="189"/>
        <v>0</v>
      </c>
      <c r="LH14" s="59">
        <f t="shared" si="189"/>
        <v>0</v>
      </c>
      <c r="LI14" s="59">
        <f t="shared" si="189"/>
        <v>0</v>
      </c>
      <c r="LJ14" s="59">
        <f t="shared" si="189"/>
        <v>0</v>
      </c>
      <c r="LK14" s="59">
        <f t="shared" si="189"/>
        <v>0</v>
      </c>
      <c r="LL14" s="59">
        <f t="shared" si="189"/>
        <v>0</v>
      </c>
      <c r="LM14" s="59">
        <f t="shared" si="189"/>
        <v>0</v>
      </c>
      <c r="LN14" s="59">
        <f t="shared" si="189"/>
        <v>0</v>
      </c>
      <c r="LO14" s="59">
        <f t="shared" si="189"/>
        <v>0</v>
      </c>
      <c r="LP14" s="61" t="str">
        <f t="shared" ref="LP14:MN14" si="190">IFERROR(KQ14/KQ$10,"")</f>
        <v/>
      </c>
      <c r="LQ14" s="61" t="str">
        <f t="shared" si="190"/>
        <v/>
      </c>
      <c r="LR14" s="61" t="str">
        <f t="shared" si="190"/>
        <v/>
      </c>
      <c r="LS14" s="61" t="str">
        <f t="shared" si="190"/>
        <v/>
      </c>
      <c r="LT14" s="61" t="str">
        <f t="shared" si="190"/>
        <v/>
      </c>
      <c r="LU14" s="61" t="str">
        <f t="shared" si="190"/>
        <v/>
      </c>
      <c r="LV14" s="61" t="str">
        <f t="shared" si="190"/>
        <v/>
      </c>
      <c r="LW14" s="61" t="str">
        <f t="shared" si="190"/>
        <v/>
      </c>
      <c r="LX14" s="61" t="str">
        <f t="shared" si="190"/>
        <v/>
      </c>
      <c r="LY14" s="61" t="str">
        <f t="shared" si="190"/>
        <v/>
      </c>
      <c r="LZ14" s="61" t="str">
        <f t="shared" si="190"/>
        <v/>
      </c>
      <c r="MA14" s="61" t="str">
        <f t="shared" si="190"/>
        <v/>
      </c>
      <c r="MB14" s="61" t="str">
        <f t="shared" si="190"/>
        <v/>
      </c>
      <c r="MC14" s="61" t="str">
        <f t="shared" si="190"/>
        <v/>
      </c>
      <c r="MD14" s="61" t="str">
        <f t="shared" si="190"/>
        <v/>
      </c>
      <c r="ME14" s="61" t="str">
        <f t="shared" si="190"/>
        <v/>
      </c>
      <c r="MF14" s="61" t="str">
        <f t="shared" si="190"/>
        <v/>
      </c>
      <c r="MG14" s="61" t="str">
        <f t="shared" si="190"/>
        <v/>
      </c>
      <c r="MH14" s="61" t="str">
        <f t="shared" si="190"/>
        <v/>
      </c>
      <c r="MI14" s="61" t="str">
        <f t="shared" si="190"/>
        <v/>
      </c>
      <c r="MJ14" s="61" t="str">
        <f t="shared" si="190"/>
        <v/>
      </c>
      <c r="MK14" s="61" t="str">
        <f t="shared" si="190"/>
        <v/>
      </c>
      <c r="ML14" s="61" t="str">
        <f t="shared" si="190"/>
        <v/>
      </c>
      <c r="MM14" s="61" t="str">
        <f t="shared" si="190"/>
        <v/>
      </c>
      <c r="MN14" s="62" t="str">
        <f t="shared" si="190"/>
        <v/>
      </c>
      <c r="MO14" s="59">
        <f t="shared" ref="MO14:NM14" si="191">MO10-MO13</f>
        <v>0</v>
      </c>
      <c r="MP14" s="59">
        <f t="shared" si="191"/>
        <v>0</v>
      </c>
      <c r="MQ14" s="59">
        <f t="shared" si="191"/>
        <v>0</v>
      </c>
      <c r="MR14" s="59">
        <f t="shared" si="191"/>
        <v>0</v>
      </c>
      <c r="MS14" s="59">
        <f t="shared" si="191"/>
        <v>0</v>
      </c>
      <c r="MT14" s="59">
        <f t="shared" si="191"/>
        <v>0</v>
      </c>
      <c r="MU14" s="59">
        <f t="shared" si="191"/>
        <v>0</v>
      </c>
      <c r="MV14" s="59">
        <f t="shared" si="191"/>
        <v>0</v>
      </c>
      <c r="MW14" s="59">
        <f t="shared" si="191"/>
        <v>0</v>
      </c>
      <c r="MX14" s="59">
        <f t="shared" si="191"/>
        <v>0</v>
      </c>
      <c r="MY14" s="59">
        <f t="shared" si="191"/>
        <v>0</v>
      </c>
      <c r="MZ14" s="59">
        <f t="shared" si="191"/>
        <v>0</v>
      </c>
      <c r="NA14" s="59">
        <f t="shared" si="191"/>
        <v>0</v>
      </c>
      <c r="NB14" s="59">
        <f t="shared" si="191"/>
        <v>0</v>
      </c>
      <c r="NC14" s="59">
        <f t="shared" si="191"/>
        <v>0</v>
      </c>
      <c r="ND14" s="59">
        <f t="shared" si="191"/>
        <v>0</v>
      </c>
      <c r="NE14" s="59">
        <f t="shared" si="191"/>
        <v>0</v>
      </c>
      <c r="NF14" s="59">
        <f t="shared" si="191"/>
        <v>0</v>
      </c>
      <c r="NG14" s="59">
        <f t="shared" si="191"/>
        <v>0</v>
      </c>
      <c r="NH14" s="59">
        <f t="shared" si="191"/>
        <v>0</v>
      </c>
      <c r="NI14" s="59">
        <f t="shared" si="191"/>
        <v>0</v>
      </c>
      <c r="NJ14" s="59">
        <f t="shared" si="191"/>
        <v>0</v>
      </c>
      <c r="NK14" s="59">
        <f t="shared" si="191"/>
        <v>0</v>
      </c>
      <c r="NL14" s="59">
        <f t="shared" si="191"/>
        <v>0</v>
      </c>
      <c r="NM14" s="59">
        <f t="shared" si="191"/>
        <v>0</v>
      </c>
      <c r="NN14" s="61" t="str">
        <f t="shared" ref="NN14:OL14" si="192">IFERROR(MO14/MO$10,"")</f>
        <v/>
      </c>
      <c r="NO14" s="61" t="str">
        <f t="shared" si="192"/>
        <v/>
      </c>
      <c r="NP14" s="61" t="str">
        <f t="shared" si="192"/>
        <v/>
      </c>
      <c r="NQ14" s="61" t="str">
        <f t="shared" si="192"/>
        <v/>
      </c>
      <c r="NR14" s="61" t="str">
        <f t="shared" si="192"/>
        <v/>
      </c>
      <c r="NS14" s="61" t="str">
        <f t="shared" si="192"/>
        <v/>
      </c>
      <c r="NT14" s="61" t="str">
        <f t="shared" si="192"/>
        <v/>
      </c>
      <c r="NU14" s="61" t="str">
        <f t="shared" si="192"/>
        <v/>
      </c>
      <c r="NV14" s="61" t="str">
        <f t="shared" si="192"/>
        <v/>
      </c>
      <c r="NW14" s="61" t="str">
        <f t="shared" si="192"/>
        <v/>
      </c>
      <c r="NX14" s="61" t="str">
        <f t="shared" si="192"/>
        <v/>
      </c>
      <c r="NY14" s="61" t="str">
        <f t="shared" si="192"/>
        <v/>
      </c>
      <c r="NZ14" s="61" t="str">
        <f t="shared" si="192"/>
        <v/>
      </c>
      <c r="OA14" s="61" t="str">
        <f t="shared" si="192"/>
        <v/>
      </c>
      <c r="OB14" s="61" t="str">
        <f t="shared" si="192"/>
        <v/>
      </c>
      <c r="OC14" s="61" t="str">
        <f t="shared" si="192"/>
        <v/>
      </c>
      <c r="OD14" s="61" t="str">
        <f t="shared" si="192"/>
        <v/>
      </c>
      <c r="OE14" s="61" t="str">
        <f t="shared" si="192"/>
        <v/>
      </c>
      <c r="OF14" s="61" t="str">
        <f t="shared" si="192"/>
        <v/>
      </c>
      <c r="OG14" s="61" t="str">
        <f t="shared" si="192"/>
        <v/>
      </c>
      <c r="OH14" s="61" t="str">
        <f t="shared" si="192"/>
        <v/>
      </c>
      <c r="OI14" s="61" t="str">
        <f t="shared" si="192"/>
        <v/>
      </c>
      <c r="OJ14" s="61" t="str">
        <f t="shared" si="192"/>
        <v/>
      </c>
      <c r="OK14" s="61" t="str">
        <f t="shared" si="192"/>
        <v/>
      </c>
      <c r="OL14" s="62" t="str">
        <f t="shared" si="192"/>
        <v/>
      </c>
      <c r="OM14" s="59">
        <f t="shared" ref="OM14:PK14" si="193">OM10-OM13</f>
        <v>0</v>
      </c>
      <c r="ON14" s="59">
        <f t="shared" si="193"/>
        <v>0</v>
      </c>
      <c r="OO14" s="59">
        <f t="shared" si="193"/>
        <v>0</v>
      </c>
      <c r="OP14" s="59">
        <f t="shared" si="193"/>
        <v>0</v>
      </c>
      <c r="OQ14" s="59">
        <f t="shared" si="193"/>
        <v>0</v>
      </c>
      <c r="OR14" s="59">
        <f t="shared" si="193"/>
        <v>0</v>
      </c>
      <c r="OS14" s="59">
        <f t="shared" si="193"/>
        <v>0</v>
      </c>
      <c r="OT14" s="59">
        <f t="shared" si="193"/>
        <v>0</v>
      </c>
      <c r="OU14" s="59">
        <f t="shared" si="193"/>
        <v>0</v>
      </c>
      <c r="OV14" s="59">
        <f t="shared" si="193"/>
        <v>0</v>
      </c>
      <c r="OW14" s="59">
        <f t="shared" si="193"/>
        <v>0</v>
      </c>
      <c r="OX14" s="59">
        <f t="shared" si="193"/>
        <v>0</v>
      </c>
      <c r="OY14" s="59">
        <f t="shared" si="193"/>
        <v>0</v>
      </c>
      <c r="OZ14" s="59">
        <f t="shared" si="193"/>
        <v>0</v>
      </c>
      <c r="PA14" s="59">
        <f t="shared" si="193"/>
        <v>0</v>
      </c>
      <c r="PB14" s="59">
        <f t="shared" si="193"/>
        <v>0</v>
      </c>
      <c r="PC14" s="59">
        <f t="shared" si="193"/>
        <v>0</v>
      </c>
      <c r="PD14" s="59">
        <f t="shared" si="193"/>
        <v>0</v>
      </c>
      <c r="PE14" s="59">
        <f t="shared" si="193"/>
        <v>0</v>
      </c>
      <c r="PF14" s="59">
        <f t="shared" si="193"/>
        <v>0</v>
      </c>
      <c r="PG14" s="59">
        <f t="shared" si="193"/>
        <v>0</v>
      </c>
      <c r="PH14" s="59">
        <f t="shared" si="193"/>
        <v>0</v>
      </c>
      <c r="PI14" s="59">
        <f t="shared" si="193"/>
        <v>0</v>
      </c>
      <c r="PJ14" s="59">
        <f t="shared" si="193"/>
        <v>0</v>
      </c>
      <c r="PK14" s="59">
        <f t="shared" si="193"/>
        <v>0</v>
      </c>
      <c r="PL14" s="61" t="str">
        <f t="shared" ref="PL14:QJ14" si="194">IFERROR(OM14/OM$10,"")</f>
        <v/>
      </c>
      <c r="PM14" s="61" t="str">
        <f t="shared" si="194"/>
        <v/>
      </c>
      <c r="PN14" s="61" t="str">
        <f t="shared" si="194"/>
        <v/>
      </c>
      <c r="PO14" s="61" t="str">
        <f t="shared" si="194"/>
        <v/>
      </c>
      <c r="PP14" s="61" t="str">
        <f t="shared" si="194"/>
        <v/>
      </c>
      <c r="PQ14" s="61" t="str">
        <f t="shared" si="194"/>
        <v/>
      </c>
      <c r="PR14" s="61" t="str">
        <f t="shared" si="194"/>
        <v/>
      </c>
      <c r="PS14" s="61" t="str">
        <f t="shared" si="194"/>
        <v/>
      </c>
      <c r="PT14" s="61" t="str">
        <f t="shared" si="194"/>
        <v/>
      </c>
      <c r="PU14" s="61" t="str">
        <f t="shared" si="194"/>
        <v/>
      </c>
      <c r="PV14" s="61" t="str">
        <f t="shared" si="194"/>
        <v/>
      </c>
      <c r="PW14" s="61" t="str">
        <f t="shared" si="194"/>
        <v/>
      </c>
      <c r="PX14" s="61" t="str">
        <f t="shared" si="194"/>
        <v/>
      </c>
      <c r="PY14" s="61" t="str">
        <f t="shared" si="194"/>
        <v/>
      </c>
      <c r="PZ14" s="61" t="str">
        <f t="shared" si="194"/>
        <v/>
      </c>
      <c r="QA14" s="61" t="str">
        <f t="shared" si="194"/>
        <v/>
      </c>
      <c r="QB14" s="61" t="str">
        <f t="shared" si="194"/>
        <v/>
      </c>
      <c r="QC14" s="61" t="str">
        <f t="shared" si="194"/>
        <v/>
      </c>
      <c r="QD14" s="61" t="str">
        <f t="shared" si="194"/>
        <v/>
      </c>
      <c r="QE14" s="61" t="str">
        <f t="shared" si="194"/>
        <v/>
      </c>
      <c r="QF14" s="61" t="str">
        <f t="shared" si="194"/>
        <v/>
      </c>
      <c r="QG14" s="61" t="str">
        <f t="shared" si="194"/>
        <v/>
      </c>
      <c r="QH14" s="61" t="str">
        <f t="shared" si="194"/>
        <v/>
      </c>
      <c r="QI14" s="61" t="str">
        <f t="shared" si="194"/>
        <v/>
      </c>
      <c r="QJ14" s="62" t="str">
        <f t="shared" si="194"/>
        <v/>
      </c>
      <c r="QK14" s="59">
        <f t="shared" ref="QK14:RI14" si="195">QK10-QK13</f>
        <v>0</v>
      </c>
      <c r="QL14" s="59">
        <f t="shared" si="195"/>
        <v>0</v>
      </c>
      <c r="QM14" s="59">
        <f t="shared" si="195"/>
        <v>0</v>
      </c>
      <c r="QN14" s="59">
        <f t="shared" si="195"/>
        <v>0</v>
      </c>
      <c r="QO14" s="59">
        <f t="shared" si="195"/>
        <v>0</v>
      </c>
      <c r="QP14" s="59">
        <f t="shared" si="195"/>
        <v>0</v>
      </c>
      <c r="QQ14" s="59">
        <f t="shared" si="195"/>
        <v>0</v>
      </c>
      <c r="QR14" s="59">
        <f t="shared" si="195"/>
        <v>0</v>
      </c>
      <c r="QS14" s="59">
        <f t="shared" si="195"/>
        <v>0</v>
      </c>
      <c r="QT14" s="59">
        <f t="shared" si="195"/>
        <v>0</v>
      </c>
      <c r="QU14" s="59">
        <f t="shared" si="195"/>
        <v>0</v>
      </c>
      <c r="QV14" s="59">
        <f t="shared" si="195"/>
        <v>0</v>
      </c>
      <c r="QW14" s="59">
        <f t="shared" si="195"/>
        <v>0</v>
      </c>
      <c r="QX14" s="59">
        <f t="shared" si="195"/>
        <v>0</v>
      </c>
      <c r="QY14" s="59">
        <f t="shared" si="195"/>
        <v>0</v>
      </c>
      <c r="QZ14" s="59">
        <f t="shared" si="195"/>
        <v>0</v>
      </c>
      <c r="RA14" s="59">
        <f t="shared" si="195"/>
        <v>0</v>
      </c>
      <c r="RB14" s="59">
        <f t="shared" si="195"/>
        <v>0</v>
      </c>
      <c r="RC14" s="59">
        <f t="shared" si="195"/>
        <v>0</v>
      </c>
      <c r="RD14" s="59">
        <f t="shared" si="195"/>
        <v>0</v>
      </c>
      <c r="RE14" s="59">
        <f t="shared" si="195"/>
        <v>0</v>
      </c>
      <c r="RF14" s="59">
        <f t="shared" si="195"/>
        <v>0</v>
      </c>
      <c r="RG14" s="59">
        <f t="shared" si="195"/>
        <v>0</v>
      </c>
      <c r="RH14" s="59">
        <f t="shared" si="195"/>
        <v>0</v>
      </c>
      <c r="RI14" s="59">
        <f t="shared" si="195"/>
        <v>0</v>
      </c>
      <c r="RJ14" s="61" t="str">
        <f t="shared" ref="RJ14:SH14" si="196">IFERROR(QK14/QK$10,"")</f>
        <v/>
      </c>
      <c r="RK14" s="61" t="str">
        <f t="shared" si="196"/>
        <v/>
      </c>
      <c r="RL14" s="61" t="str">
        <f t="shared" si="196"/>
        <v/>
      </c>
      <c r="RM14" s="61" t="str">
        <f t="shared" si="196"/>
        <v/>
      </c>
      <c r="RN14" s="61" t="str">
        <f t="shared" si="196"/>
        <v/>
      </c>
      <c r="RO14" s="61" t="str">
        <f t="shared" si="196"/>
        <v/>
      </c>
      <c r="RP14" s="61" t="str">
        <f t="shared" si="196"/>
        <v/>
      </c>
      <c r="RQ14" s="61" t="str">
        <f t="shared" si="196"/>
        <v/>
      </c>
      <c r="RR14" s="61" t="str">
        <f t="shared" si="196"/>
        <v/>
      </c>
      <c r="RS14" s="61" t="str">
        <f t="shared" si="196"/>
        <v/>
      </c>
      <c r="RT14" s="61" t="str">
        <f t="shared" si="196"/>
        <v/>
      </c>
      <c r="RU14" s="61" t="str">
        <f t="shared" si="196"/>
        <v/>
      </c>
      <c r="RV14" s="61" t="str">
        <f t="shared" si="196"/>
        <v/>
      </c>
      <c r="RW14" s="61" t="str">
        <f t="shared" si="196"/>
        <v/>
      </c>
      <c r="RX14" s="61" t="str">
        <f t="shared" si="196"/>
        <v/>
      </c>
      <c r="RY14" s="61" t="str">
        <f t="shared" si="196"/>
        <v/>
      </c>
      <c r="RZ14" s="61" t="str">
        <f t="shared" si="196"/>
        <v/>
      </c>
      <c r="SA14" s="61" t="str">
        <f t="shared" si="196"/>
        <v/>
      </c>
      <c r="SB14" s="61" t="str">
        <f t="shared" si="196"/>
        <v/>
      </c>
      <c r="SC14" s="61" t="str">
        <f t="shared" si="196"/>
        <v/>
      </c>
      <c r="SD14" s="61" t="str">
        <f t="shared" si="196"/>
        <v/>
      </c>
      <c r="SE14" s="61" t="str">
        <f t="shared" si="196"/>
        <v/>
      </c>
      <c r="SF14" s="61" t="str">
        <f t="shared" si="196"/>
        <v/>
      </c>
      <c r="SG14" s="61" t="str">
        <f t="shared" si="196"/>
        <v/>
      </c>
      <c r="SH14" s="62" t="str">
        <f t="shared" si="196"/>
        <v/>
      </c>
      <c r="SI14" s="59">
        <f t="shared" ref="SI14:TG14" si="197">SI10-SI13</f>
        <v>0</v>
      </c>
      <c r="SJ14" s="59">
        <f t="shared" si="197"/>
        <v>0</v>
      </c>
      <c r="SK14" s="59">
        <f t="shared" si="197"/>
        <v>0</v>
      </c>
      <c r="SL14" s="59">
        <f t="shared" si="197"/>
        <v>0</v>
      </c>
      <c r="SM14" s="59">
        <f t="shared" si="197"/>
        <v>0</v>
      </c>
      <c r="SN14" s="59">
        <f t="shared" si="197"/>
        <v>0</v>
      </c>
      <c r="SO14" s="59">
        <f t="shared" si="197"/>
        <v>0</v>
      </c>
      <c r="SP14" s="59">
        <f t="shared" si="197"/>
        <v>0</v>
      </c>
      <c r="SQ14" s="59">
        <f t="shared" si="197"/>
        <v>0</v>
      </c>
      <c r="SR14" s="59">
        <f t="shared" si="197"/>
        <v>0</v>
      </c>
      <c r="SS14" s="59">
        <f t="shared" si="197"/>
        <v>0</v>
      </c>
      <c r="ST14" s="59">
        <f t="shared" si="197"/>
        <v>0</v>
      </c>
      <c r="SU14" s="59">
        <f t="shared" si="197"/>
        <v>0</v>
      </c>
      <c r="SV14" s="59">
        <f t="shared" si="197"/>
        <v>0</v>
      </c>
      <c r="SW14" s="59">
        <f t="shared" si="197"/>
        <v>0</v>
      </c>
      <c r="SX14" s="59">
        <f t="shared" si="197"/>
        <v>0</v>
      </c>
      <c r="SY14" s="59">
        <f t="shared" si="197"/>
        <v>0</v>
      </c>
      <c r="SZ14" s="59">
        <f t="shared" si="197"/>
        <v>0</v>
      </c>
      <c r="TA14" s="59">
        <f t="shared" si="197"/>
        <v>0</v>
      </c>
      <c r="TB14" s="59">
        <f t="shared" si="197"/>
        <v>0</v>
      </c>
      <c r="TC14" s="59">
        <f t="shared" si="197"/>
        <v>0</v>
      </c>
      <c r="TD14" s="59">
        <f t="shared" si="197"/>
        <v>0</v>
      </c>
      <c r="TE14" s="59">
        <f t="shared" si="197"/>
        <v>0</v>
      </c>
      <c r="TF14" s="59">
        <f t="shared" si="197"/>
        <v>0</v>
      </c>
      <c r="TG14" s="59">
        <f t="shared" si="197"/>
        <v>0</v>
      </c>
      <c r="TH14" s="61" t="str">
        <f t="shared" ref="TH14:UA14" si="198">IFERROR(SI14/SI$10,"")</f>
        <v/>
      </c>
      <c r="TI14" s="61" t="str">
        <f t="shared" si="198"/>
        <v/>
      </c>
      <c r="TJ14" s="61" t="str">
        <f t="shared" si="198"/>
        <v/>
      </c>
      <c r="TK14" s="61" t="str">
        <f t="shared" si="198"/>
        <v/>
      </c>
      <c r="TL14" s="61" t="str">
        <f t="shared" si="198"/>
        <v/>
      </c>
      <c r="TM14" s="61" t="str">
        <f t="shared" si="198"/>
        <v/>
      </c>
      <c r="TN14" s="61" t="str">
        <f t="shared" si="198"/>
        <v/>
      </c>
      <c r="TO14" s="61" t="str">
        <f t="shared" si="198"/>
        <v/>
      </c>
      <c r="TP14" s="61" t="str">
        <f t="shared" si="198"/>
        <v/>
      </c>
      <c r="TQ14" s="61" t="str">
        <f t="shared" si="198"/>
        <v/>
      </c>
      <c r="TR14" s="61" t="str">
        <f t="shared" si="198"/>
        <v/>
      </c>
      <c r="TS14" s="61" t="str">
        <f t="shared" si="198"/>
        <v/>
      </c>
      <c r="TT14" s="61" t="str">
        <f t="shared" si="198"/>
        <v/>
      </c>
      <c r="TU14" s="61" t="str">
        <f t="shared" si="198"/>
        <v/>
      </c>
      <c r="TV14" s="61" t="str">
        <f t="shared" si="198"/>
        <v/>
      </c>
      <c r="TW14" s="61" t="str">
        <f t="shared" si="198"/>
        <v/>
      </c>
      <c r="TX14" s="61" t="str">
        <f t="shared" si="198"/>
        <v/>
      </c>
      <c r="TY14" s="61" t="str">
        <f t="shared" si="198"/>
        <v/>
      </c>
      <c r="TZ14" s="61" t="str">
        <f t="shared" si="198"/>
        <v/>
      </c>
      <c r="UA14" s="61" t="str">
        <f t="shared" si="198"/>
        <v/>
      </c>
      <c r="UB14" s="61" t="str">
        <f t="shared" ref="UB14:UG14" si="199">IFERROR(TB14/TB$10,"")</f>
        <v/>
      </c>
      <c r="UC14" s="61" t="str">
        <f t="shared" si="199"/>
        <v/>
      </c>
      <c r="UD14" s="61" t="str">
        <f t="shared" si="199"/>
        <v/>
      </c>
      <c r="UE14" s="61" t="str">
        <f t="shared" si="199"/>
        <v/>
      </c>
      <c r="UF14" s="61" t="str">
        <f t="shared" si="199"/>
        <v/>
      </c>
      <c r="UG14" s="62" t="str">
        <f t="shared" si="199"/>
        <v/>
      </c>
      <c r="UH14" s="59">
        <f t="shared" ref="UH14:VF14" si="200">UH10-UH13</f>
        <v>0</v>
      </c>
      <c r="UI14" s="59">
        <f t="shared" si="200"/>
        <v>0</v>
      </c>
      <c r="UJ14" s="59">
        <f t="shared" si="200"/>
        <v>0</v>
      </c>
      <c r="UK14" s="59">
        <f t="shared" si="200"/>
        <v>0</v>
      </c>
      <c r="UL14" s="59">
        <f t="shared" si="200"/>
        <v>0</v>
      </c>
      <c r="UM14" s="59">
        <f t="shared" si="200"/>
        <v>0</v>
      </c>
      <c r="UN14" s="59">
        <f t="shared" si="200"/>
        <v>0</v>
      </c>
      <c r="UO14" s="59">
        <f t="shared" si="200"/>
        <v>0</v>
      </c>
      <c r="UP14" s="59">
        <f t="shared" si="200"/>
        <v>0</v>
      </c>
      <c r="UQ14" s="59">
        <f t="shared" si="200"/>
        <v>0</v>
      </c>
      <c r="UR14" s="59">
        <f t="shared" si="200"/>
        <v>0</v>
      </c>
      <c r="US14" s="59">
        <f t="shared" si="200"/>
        <v>0</v>
      </c>
      <c r="UT14" s="59">
        <f t="shared" si="200"/>
        <v>0</v>
      </c>
      <c r="UU14" s="59">
        <f t="shared" si="200"/>
        <v>0</v>
      </c>
      <c r="UV14" s="59">
        <f t="shared" si="200"/>
        <v>0</v>
      </c>
      <c r="UW14" s="59">
        <f t="shared" si="200"/>
        <v>0</v>
      </c>
      <c r="UX14" s="59">
        <f t="shared" si="200"/>
        <v>0</v>
      </c>
      <c r="UY14" s="59">
        <f t="shared" si="200"/>
        <v>0</v>
      </c>
      <c r="UZ14" s="59">
        <f t="shared" si="200"/>
        <v>0</v>
      </c>
      <c r="VA14" s="59">
        <f t="shared" si="200"/>
        <v>0</v>
      </c>
      <c r="VB14" s="59">
        <f t="shared" si="200"/>
        <v>0</v>
      </c>
      <c r="VC14" s="59">
        <f t="shared" si="200"/>
        <v>0</v>
      </c>
      <c r="VD14" s="59">
        <f t="shared" si="200"/>
        <v>0</v>
      </c>
      <c r="VE14" s="59">
        <f t="shared" si="200"/>
        <v>0</v>
      </c>
      <c r="VF14" s="59">
        <f t="shared" si="200"/>
        <v>0</v>
      </c>
      <c r="VG14" s="61" t="str">
        <f t="shared" ref="VG14:WE14" si="201">IFERROR(UH14/UH$10,"")</f>
        <v/>
      </c>
      <c r="VH14" s="61" t="str">
        <f t="shared" si="201"/>
        <v/>
      </c>
      <c r="VI14" s="61" t="str">
        <f t="shared" si="201"/>
        <v/>
      </c>
      <c r="VJ14" s="61" t="str">
        <f t="shared" si="201"/>
        <v/>
      </c>
      <c r="VK14" s="61" t="str">
        <f t="shared" si="201"/>
        <v/>
      </c>
      <c r="VL14" s="61" t="str">
        <f t="shared" si="201"/>
        <v/>
      </c>
      <c r="VM14" s="61" t="str">
        <f t="shared" si="201"/>
        <v/>
      </c>
      <c r="VN14" s="61" t="str">
        <f t="shared" si="201"/>
        <v/>
      </c>
      <c r="VO14" s="61" t="str">
        <f t="shared" si="201"/>
        <v/>
      </c>
      <c r="VP14" s="61" t="str">
        <f t="shared" si="201"/>
        <v/>
      </c>
      <c r="VQ14" s="61" t="str">
        <f t="shared" si="201"/>
        <v/>
      </c>
      <c r="VR14" s="61" t="str">
        <f t="shared" si="201"/>
        <v/>
      </c>
      <c r="VS14" s="61" t="str">
        <f t="shared" si="201"/>
        <v/>
      </c>
      <c r="VT14" s="61" t="str">
        <f t="shared" si="201"/>
        <v/>
      </c>
      <c r="VU14" s="61" t="str">
        <f t="shared" si="201"/>
        <v/>
      </c>
      <c r="VV14" s="61" t="str">
        <f t="shared" si="201"/>
        <v/>
      </c>
      <c r="VW14" s="61" t="str">
        <f t="shared" si="201"/>
        <v/>
      </c>
      <c r="VX14" s="61" t="str">
        <f t="shared" si="201"/>
        <v/>
      </c>
      <c r="VY14" s="61" t="str">
        <f t="shared" si="201"/>
        <v/>
      </c>
      <c r="VZ14" s="61" t="str">
        <f t="shared" si="201"/>
        <v/>
      </c>
      <c r="WA14" s="61" t="str">
        <f t="shared" si="201"/>
        <v/>
      </c>
      <c r="WB14" s="61" t="str">
        <f t="shared" si="201"/>
        <v/>
      </c>
      <c r="WC14" s="61" t="str">
        <f t="shared" si="201"/>
        <v/>
      </c>
      <c r="WD14" s="61" t="str">
        <f t="shared" si="201"/>
        <v/>
      </c>
      <c r="WE14" s="62" t="str">
        <f t="shared" si="201"/>
        <v/>
      </c>
      <c r="WF14" s="59">
        <f t="shared" ref="WF14:XD14" si="202">WF10-WF13</f>
        <v>852580.310000095</v>
      </c>
      <c r="WG14" s="59">
        <f t="shared" si="202"/>
        <v>91741.6500000016</v>
      </c>
      <c r="WH14" s="59">
        <f t="shared" si="202"/>
        <v>879965.430000033</v>
      </c>
      <c r="WI14" s="59">
        <f t="shared" si="202"/>
        <v>890101.249999954</v>
      </c>
      <c r="WJ14" s="59">
        <f t="shared" si="202"/>
        <v>223594.395999993</v>
      </c>
      <c r="WK14" s="59">
        <f t="shared" si="202"/>
        <v>586179.879999994</v>
      </c>
      <c r="WL14" s="59">
        <f t="shared" si="202"/>
        <v>1538927.62000017</v>
      </c>
      <c r="WM14" s="59">
        <f t="shared" si="202"/>
        <v>157956.259999996</v>
      </c>
      <c r="WN14" s="59">
        <f t="shared" si="202"/>
        <v>393253.08999999</v>
      </c>
      <c r="WO14" s="59">
        <f t="shared" si="202"/>
        <v>1521202.2168001</v>
      </c>
      <c r="WP14" s="59">
        <f t="shared" si="202"/>
        <v>135102.379999998</v>
      </c>
      <c r="WQ14" s="59">
        <f t="shared" si="202"/>
        <v>142974.300000001</v>
      </c>
      <c r="WR14" s="59">
        <f t="shared" si="202"/>
        <v>1236.94</v>
      </c>
      <c r="WS14" s="59">
        <f t="shared" si="202"/>
        <v>351679.659999991</v>
      </c>
      <c r="WT14" s="59">
        <f t="shared" si="202"/>
        <v>2035297.83000019</v>
      </c>
      <c r="WU14" s="59">
        <f t="shared" si="202"/>
        <v>23306.8000000001</v>
      </c>
      <c r="WV14" s="59">
        <f t="shared" si="202"/>
        <v>241421.189999996</v>
      </c>
      <c r="WW14" s="59">
        <f t="shared" si="202"/>
        <v>1550036.64960007</v>
      </c>
      <c r="WX14" s="59">
        <f t="shared" si="202"/>
        <v>1235197.66200002</v>
      </c>
      <c r="WY14" s="59">
        <f t="shared" si="202"/>
        <v>588819.352799979</v>
      </c>
      <c r="WZ14" s="59">
        <f t="shared" si="202"/>
        <v>5612.04</v>
      </c>
      <c r="XA14" s="59">
        <f t="shared" si="202"/>
        <v>172464.569999994</v>
      </c>
      <c r="XB14" s="59">
        <f t="shared" si="202"/>
        <v>21964.1900000002</v>
      </c>
      <c r="XC14" s="59">
        <f t="shared" si="202"/>
        <v>0</v>
      </c>
      <c r="XD14" s="59">
        <f t="shared" si="202"/>
        <v>13640615.6672006</v>
      </c>
      <c r="XE14" s="61">
        <f t="shared" ref="XE14:YC14" si="203">IFERROR(WF14/WF$10,"")</f>
        <v>0.499971274151477</v>
      </c>
      <c r="XF14" s="61">
        <f t="shared" si="203"/>
        <v>0.593959397836746</v>
      </c>
      <c r="XG14" s="61">
        <f t="shared" si="203"/>
        <v>0.661841439922121</v>
      </c>
      <c r="XH14" s="61">
        <f t="shared" si="203"/>
        <v>0.705007311955515</v>
      </c>
      <c r="XI14" s="61">
        <f t="shared" si="203"/>
        <v>0.527528042144781</v>
      </c>
      <c r="XJ14" s="61">
        <f t="shared" si="203"/>
        <v>0.549418131512502</v>
      </c>
      <c r="XK14" s="61">
        <f t="shared" si="203"/>
        <v>0.598197272030778</v>
      </c>
      <c r="XL14" s="61">
        <f t="shared" si="203"/>
        <v>0.4821217595651</v>
      </c>
      <c r="XM14" s="61">
        <f t="shared" si="203"/>
        <v>0.767524111387759</v>
      </c>
      <c r="XN14" s="61">
        <f t="shared" si="203"/>
        <v>0.791755524404701</v>
      </c>
      <c r="XO14" s="61">
        <f t="shared" si="203"/>
        <v>0.611470735462769</v>
      </c>
      <c r="XP14" s="61">
        <f t="shared" si="203"/>
        <v>0.536207446822477</v>
      </c>
      <c r="XQ14" s="61">
        <f t="shared" si="203"/>
        <v>0.38697668016093</v>
      </c>
      <c r="XR14" s="61">
        <f t="shared" si="203"/>
        <v>0.484914929736831</v>
      </c>
      <c r="XS14" s="61">
        <f t="shared" si="203"/>
        <v>0.806072513137631</v>
      </c>
      <c r="XT14" s="61">
        <f t="shared" si="203"/>
        <v>0.324676518722381</v>
      </c>
      <c r="XU14" s="61">
        <f t="shared" si="203"/>
        <v>0.782919829689993</v>
      </c>
      <c r="XV14" s="61">
        <f t="shared" si="203"/>
        <v>0.720079335443266</v>
      </c>
      <c r="XW14" s="61">
        <f t="shared" si="203"/>
        <v>0.770295497249483</v>
      </c>
      <c r="XX14" s="61">
        <f t="shared" si="203"/>
        <v>0.768435985180786</v>
      </c>
      <c r="XY14" s="61">
        <f t="shared" si="203"/>
        <v>0.780918560737832</v>
      </c>
      <c r="XZ14" s="61">
        <f t="shared" si="203"/>
        <v>0.805357686126621</v>
      </c>
      <c r="YA14" s="61">
        <f t="shared" si="203"/>
        <v>0.762593587380861</v>
      </c>
      <c r="YB14" s="61" t="str">
        <f t="shared" si="203"/>
        <v/>
      </c>
      <c r="YC14" s="62">
        <f t="shared" si="203"/>
        <v>0.676277604231698</v>
      </c>
    </row>
    <row r="15" s="18" customFormat="1" customHeight="1" spans="1:653">
      <c r="A15" s="64"/>
      <c r="B15" s="64" t="s">
        <v>63</v>
      </c>
      <c r="C15" s="61">
        <f t="shared" ref="C15:R15" si="204">IFERROR(C14/C10,0)</f>
        <v>0.492713088772638</v>
      </c>
      <c r="D15" s="61">
        <f t="shared" si="204"/>
        <v>0.586629910158102</v>
      </c>
      <c r="E15" s="61">
        <f t="shared" si="204"/>
        <v>0.671278866309256</v>
      </c>
      <c r="F15" s="61">
        <f t="shared" si="204"/>
        <v>0.669062831157467</v>
      </c>
      <c r="G15" s="61">
        <f t="shared" si="204"/>
        <v>0.514513056929266</v>
      </c>
      <c r="H15" s="61">
        <f t="shared" si="204"/>
        <v>0.491453815922655</v>
      </c>
      <c r="I15" s="61">
        <f t="shared" si="204"/>
        <v>0.580822857530678</v>
      </c>
      <c r="J15" s="61">
        <f t="shared" si="204"/>
        <v>0.461887373907095</v>
      </c>
      <c r="K15" s="61">
        <f t="shared" si="204"/>
        <v>0.721641058740788</v>
      </c>
      <c r="L15" s="65">
        <f t="shared" si="204"/>
        <v>0.787717198581158</v>
      </c>
      <c r="M15" s="61">
        <f t="shared" si="204"/>
        <v>0.607074963784105</v>
      </c>
      <c r="N15" s="61">
        <f t="shared" si="204"/>
        <v>0.531755932642562</v>
      </c>
      <c r="O15" s="61">
        <f t="shared" si="204"/>
        <v>0.402064564374896</v>
      </c>
      <c r="P15" s="61">
        <f t="shared" si="204"/>
        <v>0.508215487171531</v>
      </c>
      <c r="Q15" s="65">
        <f t="shared" si="204"/>
        <v>0.811232290843022</v>
      </c>
      <c r="R15" s="61">
        <f t="shared" si="204"/>
        <v>0.306187765906731</v>
      </c>
      <c r="S15" s="61"/>
      <c r="T15" s="61">
        <f t="shared" ref="T15:AA15" si="205">IFERROR(T14/T10,0)</f>
        <v>0.707976957057407</v>
      </c>
      <c r="U15" s="61">
        <f t="shared" si="205"/>
        <v>0.785834871714102</v>
      </c>
      <c r="V15" s="61">
        <f t="shared" si="205"/>
        <v>0.768026932703727</v>
      </c>
      <c r="W15" s="61">
        <f t="shared" si="205"/>
        <v>0</v>
      </c>
      <c r="X15" s="65">
        <f t="shared" si="205"/>
        <v>0</v>
      </c>
      <c r="Y15" s="61">
        <f t="shared" si="205"/>
        <v>0</v>
      </c>
      <c r="Z15" s="61">
        <f t="shared" si="205"/>
        <v>0</v>
      </c>
      <c r="AA15" s="61">
        <f t="shared" si="205"/>
        <v>0.649846042964889</v>
      </c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2"/>
      <c r="BA15" s="61">
        <f t="shared" ref="BA15:BP15" si="206">IFERROR(BA14/BA10,0)</f>
        <v>0.478888540792373</v>
      </c>
      <c r="BB15" s="61">
        <f t="shared" si="206"/>
        <v>0.580915489597033</v>
      </c>
      <c r="BC15" s="61">
        <f t="shared" si="206"/>
        <v>0.64724047186793</v>
      </c>
      <c r="BD15" s="61">
        <f t="shared" si="206"/>
        <v>0.68231002307961</v>
      </c>
      <c r="BE15" s="61">
        <f t="shared" si="206"/>
        <v>0.47878557934209</v>
      </c>
      <c r="BF15" s="61">
        <f t="shared" si="206"/>
        <v>0.472571708125896</v>
      </c>
      <c r="BG15" s="61">
        <f t="shared" si="206"/>
        <v>0.583528686294288</v>
      </c>
      <c r="BH15" s="61">
        <f t="shared" si="206"/>
        <v>0.457012027347461</v>
      </c>
      <c r="BI15" s="61">
        <f t="shared" si="206"/>
        <v>0.702978640231286</v>
      </c>
      <c r="BJ15" s="65">
        <f t="shared" si="206"/>
        <v>0.767298675008724</v>
      </c>
      <c r="BK15" s="61">
        <f t="shared" si="206"/>
        <v>0.597005221560778</v>
      </c>
      <c r="BL15" s="61">
        <f t="shared" si="206"/>
        <v>0.498145388503629</v>
      </c>
      <c r="BM15" s="61">
        <f t="shared" si="206"/>
        <v>0.387255801756916</v>
      </c>
      <c r="BN15" s="61">
        <f t="shared" si="206"/>
        <v>0.489898241938758</v>
      </c>
      <c r="BO15" s="65">
        <f t="shared" si="206"/>
        <v>0.804571475245582</v>
      </c>
      <c r="BP15" s="61">
        <f t="shared" si="206"/>
        <v>0.339422729305211</v>
      </c>
      <c r="BQ15" s="61"/>
      <c r="BR15" s="65">
        <f t="shared" ref="BR15:BY15" si="207">IFERROR(BR14/BR10,0)</f>
        <v>0.698211387503659</v>
      </c>
      <c r="BS15" s="65">
        <f t="shared" si="207"/>
        <v>0.786660704050516</v>
      </c>
      <c r="BT15" s="65">
        <f t="shared" si="207"/>
        <v>0.755929069012775</v>
      </c>
      <c r="BU15" s="61">
        <f t="shared" si="207"/>
        <v>0</v>
      </c>
      <c r="BV15" s="61">
        <f t="shared" si="207"/>
        <v>0</v>
      </c>
      <c r="BW15" s="61">
        <f t="shared" si="207"/>
        <v>0</v>
      </c>
      <c r="BX15" s="61">
        <f t="shared" si="207"/>
        <v>0</v>
      </c>
      <c r="BY15" s="61">
        <f t="shared" si="207"/>
        <v>0.646619049113134</v>
      </c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2"/>
      <c r="CY15" s="66">
        <f t="shared" ref="CY15:DW15" si="208">IFERROR(CY14/CY10,0)</f>
        <v>0.488549377736974</v>
      </c>
      <c r="CZ15" s="61">
        <f t="shared" si="208"/>
        <v>0.593388686516514</v>
      </c>
      <c r="DA15" s="61">
        <f t="shared" si="208"/>
        <v>0.654727737857116</v>
      </c>
      <c r="DB15" s="61">
        <f t="shared" si="208"/>
        <v>0.689882425232651</v>
      </c>
      <c r="DC15" s="61">
        <f t="shared" si="208"/>
        <v>0.519677251567277</v>
      </c>
      <c r="DD15" s="61">
        <f t="shared" si="208"/>
        <v>0.525514188371251</v>
      </c>
      <c r="DE15" s="61">
        <f t="shared" si="208"/>
        <v>0.596560492933086</v>
      </c>
      <c r="DF15" s="61">
        <f t="shared" si="208"/>
        <v>0.477242407475999</v>
      </c>
      <c r="DG15" s="61">
        <f t="shared" si="208"/>
        <v>0.780636044639023</v>
      </c>
      <c r="DH15" s="65">
        <f t="shared" si="208"/>
        <v>0.789481921529056</v>
      </c>
      <c r="DI15" s="61">
        <f t="shared" si="208"/>
        <v>0.609100469006481</v>
      </c>
      <c r="DJ15" s="61">
        <f t="shared" si="208"/>
        <v>0.534698398318152</v>
      </c>
      <c r="DK15" s="61">
        <f t="shared" si="208"/>
        <v>0.323145895410186</v>
      </c>
      <c r="DL15" s="61">
        <f t="shared" si="208"/>
        <v>0.498629686537561</v>
      </c>
      <c r="DM15" s="65">
        <f t="shared" si="208"/>
        <v>0.813046436404897</v>
      </c>
      <c r="DN15" s="61">
        <f t="shared" si="208"/>
        <v>0.347576410249859</v>
      </c>
      <c r="DO15" s="61">
        <f t="shared" si="208"/>
        <v>0.741983114111485</v>
      </c>
      <c r="DP15" s="65">
        <f t="shared" si="208"/>
        <v>0.721155659944248</v>
      </c>
      <c r="DQ15" s="65">
        <f t="shared" si="208"/>
        <v>0.788973815230859</v>
      </c>
      <c r="DR15" s="65">
        <f t="shared" si="208"/>
        <v>0.76195606143913</v>
      </c>
      <c r="DS15" s="61">
        <f t="shared" si="208"/>
        <v>0</v>
      </c>
      <c r="DT15" s="61">
        <f t="shared" si="208"/>
        <v>0</v>
      </c>
      <c r="DU15" s="61">
        <f t="shared" si="208"/>
        <v>0</v>
      </c>
      <c r="DV15" s="61">
        <f t="shared" si="208"/>
        <v>0</v>
      </c>
      <c r="DW15" s="61">
        <f t="shared" si="208"/>
        <v>0.661163036754501</v>
      </c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2"/>
      <c r="EW15" s="61">
        <f t="shared" ref="EW15:FU15" si="209">IFERROR(EW14/EW10,0)</f>
        <v>0.506656181466632</v>
      </c>
      <c r="EX15" s="61">
        <f t="shared" si="209"/>
        <v>0.587290544540241</v>
      </c>
      <c r="EY15" s="61">
        <f t="shared" si="209"/>
        <v>0.666603690600785</v>
      </c>
      <c r="EZ15" s="61">
        <f t="shared" si="209"/>
        <v>0.703064091883034</v>
      </c>
      <c r="FA15" s="61">
        <f t="shared" si="209"/>
        <v>0.514519238623751</v>
      </c>
      <c r="FB15" s="61">
        <f t="shared" si="209"/>
        <v>0.558713398606791</v>
      </c>
      <c r="FC15" s="61">
        <f t="shared" si="209"/>
        <v>0.600737229262675</v>
      </c>
      <c r="FD15" s="61">
        <f t="shared" si="209"/>
        <v>0.447542957067135</v>
      </c>
      <c r="FE15" s="61">
        <f t="shared" si="209"/>
        <v>0.755835711904522</v>
      </c>
      <c r="FF15" s="65">
        <f t="shared" si="209"/>
        <v>0.794706095759218</v>
      </c>
      <c r="FG15" s="61">
        <f t="shared" si="209"/>
        <v>0.613659490221517</v>
      </c>
      <c r="FH15" s="61">
        <f t="shared" si="209"/>
        <v>0.545172245941352</v>
      </c>
      <c r="FI15" s="61">
        <f t="shared" si="209"/>
        <v>0.311261261261261</v>
      </c>
      <c r="FJ15" s="61">
        <f t="shared" si="209"/>
        <v>0.484933134096622</v>
      </c>
      <c r="FK15" s="65">
        <f t="shared" si="209"/>
        <v>0.80763478988212</v>
      </c>
      <c r="FL15" s="61">
        <f t="shared" si="209"/>
        <v>0.330383789013704</v>
      </c>
      <c r="FM15" s="61">
        <f t="shared" si="209"/>
        <v>0.798661625748206</v>
      </c>
      <c r="FN15" s="65">
        <f t="shared" si="209"/>
        <v>0.726167866318998</v>
      </c>
      <c r="FO15" s="65">
        <f t="shared" si="209"/>
        <v>0.759127672188562</v>
      </c>
      <c r="FP15" s="65">
        <f t="shared" si="209"/>
        <v>0.763901392673393</v>
      </c>
      <c r="FQ15" s="61">
        <f t="shared" si="209"/>
        <v>0</v>
      </c>
      <c r="FR15" s="61">
        <f t="shared" si="209"/>
        <v>0</v>
      </c>
      <c r="FS15" s="61">
        <f t="shared" si="209"/>
        <v>0</v>
      </c>
      <c r="FT15" s="61">
        <f t="shared" si="209"/>
        <v>0</v>
      </c>
      <c r="FU15" s="61">
        <f t="shared" si="209"/>
        <v>0.681083660047299</v>
      </c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2"/>
      <c r="GU15" s="61">
        <f t="shared" ref="GU15:HS15" si="210">IFERROR(GU14/GU10,0)</f>
        <v>0.518381321602189</v>
      </c>
      <c r="GV15" s="61">
        <f t="shared" si="210"/>
        <v>0.594165417979871</v>
      </c>
      <c r="GW15" s="61">
        <f t="shared" si="210"/>
        <v>0.658919359149302</v>
      </c>
      <c r="GX15" s="61">
        <f t="shared" si="210"/>
        <v>0.72721627262591</v>
      </c>
      <c r="GY15" s="61">
        <f t="shared" si="210"/>
        <v>0.590274103132326</v>
      </c>
      <c r="GZ15" s="61">
        <f t="shared" si="210"/>
        <v>0.609365738295624</v>
      </c>
      <c r="HA15" s="61">
        <f t="shared" si="210"/>
        <v>0.609818421286847</v>
      </c>
      <c r="HB15" s="61">
        <f t="shared" si="210"/>
        <v>0.553424534514755</v>
      </c>
      <c r="HC15" s="61">
        <f t="shared" si="210"/>
        <v>0.789488968338004</v>
      </c>
      <c r="HD15" s="65">
        <f t="shared" si="210"/>
        <v>0.799128922414383</v>
      </c>
      <c r="HE15" s="61">
        <f t="shared" si="210"/>
        <v>0.613822401758173</v>
      </c>
      <c r="HF15" s="61">
        <f t="shared" si="210"/>
        <v>0.556265048927288</v>
      </c>
      <c r="HG15" s="61">
        <f t="shared" si="210"/>
        <v>0</v>
      </c>
      <c r="HH15" s="61">
        <f t="shared" si="210"/>
        <v>0.472873278475219</v>
      </c>
      <c r="HI15" s="65">
        <f t="shared" si="210"/>
        <v>0.800783044667052</v>
      </c>
      <c r="HJ15" s="61">
        <f t="shared" si="210"/>
        <v>0.313583061889251</v>
      </c>
      <c r="HK15" s="61">
        <f t="shared" si="210"/>
        <v>0.780054913727432</v>
      </c>
      <c r="HL15" s="65">
        <f t="shared" si="210"/>
        <v>0.726970201331635</v>
      </c>
      <c r="HM15" s="65">
        <f t="shared" si="210"/>
        <v>0.747707767124917</v>
      </c>
      <c r="HN15" s="65">
        <f t="shared" si="210"/>
        <v>0.780216100765144</v>
      </c>
      <c r="HO15" s="61">
        <f t="shared" si="210"/>
        <v>0.71358553085738</v>
      </c>
      <c r="HP15" s="65">
        <f t="shared" si="210"/>
        <v>0.804595957897407</v>
      </c>
      <c r="HQ15" s="61">
        <f t="shared" si="210"/>
        <v>0</v>
      </c>
      <c r="HR15" s="61">
        <f t="shared" si="210"/>
        <v>0</v>
      </c>
      <c r="HS15" s="61">
        <f t="shared" si="210"/>
        <v>0.700891202445561</v>
      </c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2"/>
      <c r="IS15" s="61">
        <f t="shared" ref="IS15:JQ15" si="211">IFERROR(IS14/IS10,0)</f>
        <v>0.515574054503201</v>
      </c>
      <c r="IT15" s="61">
        <f t="shared" si="211"/>
        <v>0.621641985374789</v>
      </c>
      <c r="IU15" s="61">
        <f t="shared" si="211"/>
        <v>0.674137183173652</v>
      </c>
      <c r="IV15" s="61">
        <f t="shared" si="211"/>
        <v>0.733065102602966</v>
      </c>
      <c r="IW15" s="61">
        <f t="shared" si="211"/>
        <v>0.628381775955951</v>
      </c>
      <c r="IX15" s="61">
        <f t="shared" si="211"/>
        <v>0.600894968565065</v>
      </c>
      <c r="IY15" s="61">
        <f t="shared" si="211"/>
        <v>0.612046400367145</v>
      </c>
      <c r="IZ15" s="61">
        <f t="shared" si="211"/>
        <v>0.761230333268713</v>
      </c>
      <c r="JA15" s="61">
        <f t="shared" si="211"/>
        <v>0.781473488465924</v>
      </c>
      <c r="JB15" s="65">
        <f t="shared" si="211"/>
        <v>0.799194872738708</v>
      </c>
      <c r="JC15" s="61">
        <f t="shared" si="211"/>
        <v>0.61897041731638</v>
      </c>
      <c r="JD15" s="61">
        <f t="shared" si="211"/>
        <v>0.527500709910352</v>
      </c>
      <c r="JE15" s="61">
        <f t="shared" si="211"/>
        <v>0</v>
      </c>
      <c r="JF15" s="61">
        <f t="shared" si="211"/>
        <v>0.456537617269094</v>
      </c>
      <c r="JG15" s="65">
        <f t="shared" si="211"/>
        <v>0.799022911865277</v>
      </c>
      <c r="JH15" s="61">
        <f t="shared" si="211"/>
        <v>0</v>
      </c>
      <c r="JI15" s="61">
        <f t="shared" si="211"/>
        <v>0.783635374954318</v>
      </c>
      <c r="JJ15" s="65">
        <f t="shared" si="211"/>
        <v>0.72567305262015</v>
      </c>
      <c r="JK15" s="65">
        <f t="shared" si="211"/>
        <v>0.763801427227041</v>
      </c>
      <c r="JL15" s="65">
        <f t="shared" si="211"/>
        <v>0.772138108365385</v>
      </c>
      <c r="JM15" s="61">
        <f t="shared" si="211"/>
        <v>0.785252403774949</v>
      </c>
      <c r="JN15" s="65">
        <f t="shared" si="211"/>
        <v>0.80614042894853</v>
      </c>
      <c r="JO15" s="61">
        <f t="shared" si="211"/>
        <v>0.762593587380861</v>
      </c>
      <c r="JP15" s="61">
        <f t="shared" si="211"/>
        <v>0</v>
      </c>
      <c r="JQ15" s="61">
        <f t="shared" si="211"/>
        <v>0.701395502583429</v>
      </c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2"/>
      <c r="KQ15" s="61">
        <f t="shared" ref="KQ15:LO15" si="212">IFERROR(KQ14/KQ10,0)</f>
        <v>0</v>
      </c>
      <c r="KR15" s="61">
        <f t="shared" si="212"/>
        <v>0</v>
      </c>
      <c r="KS15" s="61">
        <f t="shared" si="212"/>
        <v>0</v>
      </c>
      <c r="KT15" s="61">
        <f t="shared" si="212"/>
        <v>0</v>
      </c>
      <c r="KU15" s="61">
        <f t="shared" si="212"/>
        <v>0</v>
      </c>
      <c r="KV15" s="61">
        <f t="shared" si="212"/>
        <v>0</v>
      </c>
      <c r="KW15" s="61">
        <f t="shared" si="212"/>
        <v>0</v>
      </c>
      <c r="KX15" s="61">
        <f t="shared" si="212"/>
        <v>0</v>
      </c>
      <c r="KY15" s="61">
        <f t="shared" si="212"/>
        <v>0</v>
      </c>
      <c r="KZ15" s="61">
        <f t="shared" si="212"/>
        <v>0</v>
      </c>
      <c r="LA15" s="61">
        <f t="shared" si="212"/>
        <v>0</v>
      </c>
      <c r="LB15" s="61">
        <f t="shared" si="212"/>
        <v>0</v>
      </c>
      <c r="LC15" s="61">
        <f t="shared" si="212"/>
        <v>0</v>
      </c>
      <c r="LD15" s="61">
        <f t="shared" si="212"/>
        <v>0</v>
      </c>
      <c r="LE15" s="61">
        <f t="shared" si="212"/>
        <v>0</v>
      </c>
      <c r="LF15" s="61">
        <f t="shared" si="212"/>
        <v>0</v>
      </c>
      <c r="LG15" s="61">
        <f t="shared" si="212"/>
        <v>0</v>
      </c>
      <c r="LH15" s="61">
        <f t="shared" si="212"/>
        <v>0</v>
      </c>
      <c r="LI15" s="61">
        <f t="shared" si="212"/>
        <v>0</v>
      </c>
      <c r="LJ15" s="61">
        <f t="shared" si="212"/>
        <v>0</v>
      </c>
      <c r="LK15" s="61">
        <f t="shared" si="212"/>
        <v>0</v>
      </c>
      <c r="LL15" s="61">
        <f t="shared" si="212"/>
        <v>0</v>
      </c>
      <c r="LM15" s="61">
        <f t="shared" si="212"/>
        <v>0</v>
      </c>
      <c r="LN15" s="61">
        <f t="shared" si="212"/>
        <v>0</v>
      </c>
      <c r="LO15" s="61">
        <f t="shared" si="212"/>
        <v>0</v>
      </c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2"/>
      <c r="MO15" s="61">
        <f t="shared" ref="MO15:NM15" si="213">IFERROR(MO14/MO10,0)</f>
        <v>0</v>
      </c>
      <c r="MP15" s="61">
        <f t="shared" si="213"/>
        <v>0</v>
      </c>
      <c r="MQ15" s="61">
        <f t="shared" si="213"/>
        <v>0</v>
      </c>
      <c r="MR15" s="61">
        <f t="shared" si="213"/>
        <v>0</v>
      </c>
      <c r="MS15" s="61">
        <f t="shared" si="213"/>
        <v>0</v>
      </c>
      <c r="MT15" s="61">
        <f t="shared" si="213"/>
        <v>0</v>
      </c>
      <c r="MU15" s="61">
        <f t="shared" si="213"/>
        <v>0</v>
      </c>
      <c r="MV15" s="61">
        <f t="shared" si="213"/>
        <v>0</v>
      </c>
      <c r="MW15" s="61">
        <f t="shared" si="213"/>
        <v>0</v>
      </c>
      <c r="MX15" s="61">
        <f t="shared" si="213"/>
        <v>0</v>
      </c>
      <c r="MY15" s="61">
        <f t="shared" si="213"/>
        <v>0</v>
      </c>
      <c r="MZ15" s="61">
        <f t="shared" si="213"/>
        <v>0</v>
      </c>
      <c r="NA15" s="61">
        <f t="shared" si="213"/>
        <v>0</v>
      </c>
      <c r="NB15" s="61">
        <f t="shared" si="213"/>
        <v>0</v>
      </c>
      <c r="NC15" s="61">
        <f t="shared" si="213"/>
        <v>0</v>
      </c>
      <c r="ND15" s="61">
        <f t="shared" si="213"/>
        <v>0</v>
      </c>
      <c r="NE15" s="61">
        <f t="shared" si="213"/>
        <v>0</v>
      </c>
      <c r="NF15" s="61">
        <f t="shared" si="213"/>
        <v>0</v>
      </c>
      <c r="NG15" s="61">
        <f t="shared" si="213"/>
        <v>0</v>
      </c>
      <c r="NH15" s="61">
        <f t="shared" si="213"/>
        <v>0</v>
      </c>
      <c r="NI15" s="61">
        <f t="shared" si="213"/>
        <v>0</v>
      </c>
      <c r="NJ15" s="61">
        <f t="shared" si="213"/>
        <v>0</v>
      </c>
      <c r="NK15" s="61">
        <f t="shared" si="213"/>
        <v>0</v>
      </c>
      <c r="NL15" s="61">
        <f t="shared" si="213"/>
        <v>0</v>
      </c>
      <c r="NM15" s="61">
        <f t="shared" si="213"/>
        <v>0</v>
      </c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2"/>
      <c r="OM15" s="61">
        <f t="shared" ref="OM15:PK15" si="214">IFERROR(OM14/OM10,0)</f>
        <v>0</v>
      </c>
      <c r="ON15" s="61">
        <f t="shared" si="214"/>
        <v>0</v>
      </c>
      <c r="OO15" s="61">
        <f t="shared" si="214"/>
        <v>0</v>
      </c>
      <c r="OP15" s="61">
        <f t="shared" si="214"/>
        <v>0</v>
      </c>
      <c r="OQ15" s="61">
        <f t="shared" si="214"/>
        <v>0</v>
      </c>
      <c r="OR15" s="61">
        <f t="shared" si="214"/>
        <v>0</v>
      </c>
      <c r="OS15" s="61">
        <f t="shared" si="214"/>
        <v>0</v>
      </c>
      <c r="OT15" s="61">
        <f t="shared" si="214"/>
        <v>0</v>
      </c>
      <c r="OU15" s="61">
        <f t="shared" si="214"/>
        <v>0</v>
      </c>
      <c r="OV15" s="61">
        <f t="shared" si="214"/>
        <v>0</v>
      </c>
      <c r="OW15" s="61">
        <f t="shared" si="214"/>
        <v>0</v>
      </c>
      <c r="OX15" s="61">
        <f t="shared" si="214"/>
        <v>0</v>
      </c>
      <c r="OY15" s="61">
        <f t="shared" si="214"/>
        <v>0</v>
      </c>
      <c r="OZ15" s="61">
        <f t="shared" si="214"/>
        <v>0</v>
      </c>
      <c r="PA15" s="61">
        <f t="shared" si="214"/>
        <v>0</v>
      </c>
      <c r="PB15" s="61">
        <f t="shared" si="214"/>
        <v>0</v>
      </c>
      <c r="PC15" s="61">
        <f t="shared" si="214"/>
        <v>0</v>
      </c>
      <c r="PD15" s="61">
        <f t="shared" si="214"/>
        <v>0</v>
      </c>
      <c r="PE15" s="61">
        <f t="shared" si="214"/>
        <v>0</v>
      </c>
      <c r="PF15" s="61">
        <f t="shared" si="214"/>
        <v>0</v>
      </c>
      <c r="PG15" s="61">
        <f t="shared" si="214"/>
        <v>0</v>
      </c>
      <c r="PH15" s="61">
        <f t="shared" si="214"/>
        <v>0</v>
      </c>
      <c r="PI15" s="61">
        <f t="shared" si="214"/>
        <v>0</v>
      </c>
      <c r="PJ15" s="61">
        <f t="shared" si="214"/>
        <v>0</v>
      </c>
      <c r="PK15" s="61">
        <f t="shared" si="214"/>
        <v>0</v>
      </c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2"/>
      <c r="QK15" s="61">
        <f t="shared" ref="QK15:RI15" si="215">IFERROR(QK14/QK10,0)</f>
        <v>0</v>
      </c>
      <c r="QL15" s="61">
        <f t="shared" si="215"/>
        <v>0</v>
      </c>
      <c r="QM15" s="61">
        <f t="shared" si="215"/>
        <v>0</v>
      </c>
      <c r="QN15" s="61">
        <f t="shared" si="215"/>
        <v>0</v>
      </c>
      <c r="QO15" s="61">
        <f t="shared" si="215"/>
        <v>0</v>
      </c>
      <c r="QP15" s="61">
        <f t="shared" si="215"/>
        <v>0</v>
      </c>
      <c r="QQ15" s="61">
        <f t="shared" si="215"/>
        <v>0</v>
      </c>
      <c r="QR15" s="61">
        <f t="shared" si="215"/>
        <v>0</v>
      </c>
      <c r="QS15" s="61">
        <f t="shared" si="215"/>
        <v>0</v>
      </c>
      <c r="QT15" s="61">
        <f t="shared" si="215"/>
        <v>0</v>
      </c>
      <c r="QU15" s="61">
        <f t="shared" si="215"/>
        <v>0</v>
      </c>
      <c r="QV15" s="61">
        <f t="shared" si="215"/>
        <v>0</v>
      </c>
      <c r="QW15" s="61">
        <f t="shared" si="215"/>
        <v>0</v>
      </c>
      <c r="QX15" s="61">
        <f t="shared" si="215"/>
        <v>0</v>
      </c>
      <c r="QY15" s="61">
        <f t="shared" si="215"/>
        <v>0</v>
      </c>
      <c r="QZ15" s="61">
        <f t="shared" si="215"/>
        <v>0</v>
      </c>
      <c r="RA15" s="61">
        <f t="shared" si="215"/>
        <v>0</v>
      </c>
      <c r="RB15" s="61">
        <f t="shared" si="215"/>
        <v>0</v>
      </c>
      <c r="RC15" s="61">
        <f t="shared" si="215"/>
        <v>0</v>
      </c>
      <c r="RD15" s="61">
        <f t="shared" si="215"/>
        <v>0</v>
      </c>
      <c r="RE15" s="61">
        <f t="shared" si="215"/>
        <v>0</v>
      </c>
      <c r="RF15" s="61">
        <f t="shared" si="215"/>
        <v>0</v>
      </c>
      <c r="RG15" s="61">
        <f t="shared" si="215"/>
        <v>0</v>
      </c>
      <c r="RH15" s="61">
        <f t="shared" si="215"/>
        <v>0</v>
      </c>
      <c r="RI15" s="61">
        <f t="shared" si="215"/>
        <v>0</v>
      </c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2"/>
      <c r="SI15" s="61">
        <f t="shared" ref="SI15:TG15" si="216">IFERROR(SI14/SI10,0)</f>
        <v>0</v>
      </c>
      <c r="SJ15" s="61">
        <f t="shared" si="216"/>
        <v>0</v>
      </c>
      <c r="SK15" s="61">
        <f t="shared" si="216"/>
        <v>0</v>
      </c>
      <c r="SL15" s="61">
        <f t="shared" si="216"/>
        <v>0</v>
      </c>
      <c r="SM15" s="61">
        <f t="shared" si="216"/>
        <v>0</v>
      </c>
      <c r="SN15" s="61">
        <f t="shared" si="216"/>
        <v>0</v>
      </c>
      <c r="SO15" s="61">
        <f t="shared" si="216"/>
        <v>0</v>
      </c>
      <c r="SP15" s="61">
        <f t="shared" si="216"/>
        <v>0</v>
      </c>
      <c r="SQ15" s="61">
        <f t="shared" si="216"/>
        <v>0</v>
      </c>
      <c r="SR15" s="61">
        <f t="shared" si="216"/>
        <v>0</v>
      </c>
      <c r="SS15" s="61">
        <f t="shared" si="216"/>
        <v>0</v>
      </c>
      <c r="ST15" s="61">
        <f t="shared" si="216"/>
        <v>0</v>
      </c>
      <c r="SU15" s="61">
        <f t="shared" si="216"/>
        <v>0</v>
      </c>
      <c r="SV15" s="61">
        <f t="shared" si="216"/>
        <v>0</v>
      </c>
      <c r="SW15" s="61">
        <f t="shared" si="216"/>
        <v>0</v>
      </c>
      <c r="SX15" s="61">
        <f t="shared" si="216"/>
        <v>0</v>
      </c>
      <c r="SY15" s="61">
        <f t="shared" si="216"/>
        <v>0</v>
      </c>
      <c r="SZ15" s="61">
        <f t="shared" si="216"/>
        <v>0</v>
      </c>
      <c r="TA15" s="61">
        <f t="shared" si="216"/>
        <v>0</v>
      </c>
      <c r="TB15" s="61">
        <f t="shared" si="216"/>
        <v>0</v>
      </c>
      <c r="TC15" s="61">
        <f t="shared" si="216"/>
        <v>0</v>
      </c>
      <c r="TD15" s="61">
        <f t="shared" si="216"/>
        <v>0</v>
      </c>
      <c r="TE15" s="61">
        <f t="shared" si="216"/>
        <v>0</v>
      </c>
      <c r="TF15" s="61">
        <f t="shared" si="216"/>
        <v>0</v>
      </c>
      <c r="TG15" s="61">
        <f t="shared" si="216"/>
        <v>0</v>
      </c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2"/>
      <c r="UH15" s="61">
        <f t="shared" ref="UH15:VF15" si="217">IFERROR(UH14/UH10,0)</f>
        <v>0</v>
      </c>
      <c r="UI15" s="61">
        <f t="shared" si="217"/>
        <v>0</v>
      </c>
      <c r="UJ15" s="61">
        <f t="shared" si="217"/>
        <v>0</v>
      </c>
      <c r="UK15" s="61">
        <f t="shared" si="217"/>
        <v>0</v>
      </c>
      <c r="UL15" s="61">
        <f t="shared" si="217"/>
        <v>0</v>
      </c>
      <c r="UM15" s="61">
        <f t="shared" si="217"/>
        <v>0</v>
      </c>
      <c r="UN15" s="61">
        <f t="shared" si="217"/>
        <v>0</v>
      </c>
      <c r="UO15" s="61">
        <f t="shared" si="217"/>
        <v>0</v>
      </c>
      <c r="UP15" s="61">
        <f t="shared" si="217"/>
        <v>0</v>
      </c>
      <c r="UQ15" s="61">
        <f t="shared" si="217"/>
        <v>0</v>
      </c>
      <c r="UR15" s="61">
        <f t="shared" si="217"/>
        <v>0</v>
      </c>
      <c r="US15" s="61">
        <f t="shared" si="217"/>
        <v>0</v>
      </c>
      <c r="UT15" s="61">
        <f t="shared" si="217"/>
        <v>0</v>
      </c>
      <c r="UU15" s="61">
        <f t="shared" si="217"/>
        <v>0</v>
      </c>
      <c r="UV15" s="61">
        <f t="shared" si="217"/>
        <v>0</v>
      </c>
      <c r="UW15" s="61">
        <f t="shared" si="217"/>
        <v>0</v>
      </c>
      <c r="UX15" s="61">
        <f t="shared" si="217"/>
        <v>0</v>
      </c>
      <c r="UY15" s="61">
        <f t="shared" si="217"/>
        <v>0</v>
      </c>
      <c r="UZ15" s="61">
        <f t="shared" si="217"/>
        <v>0</v>
      </c>
      <c r="VA15" s="61">
        <f t="shared" si="217"/>
        <v>0</v>
      </c>
      <c r="VB15" s="61">
        <f t="shared" si="217"/>
        <v>0</v>
      </c>
      <c r="VC15" s="61">
        <f t="shared" si="217"/>
        <v>0</v>
      </c>
      <c r="VD15" s="61">
        <f t="shared" si="217"/>
        <v>0</v>
      </c>
      <c r="VE15" s="61">
        <f t="shared" si="217"/>
        <v>0</v>
      </c>
      <c r="VF15" s="61">
        <f t="shared" si="217"/>
        <v>0</v>
      </c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2"/>
      <c r="WF15" s="61">
        <f t="shared" ref="WF15:XD15" si="218">IFERROR(WF14/WF10,0)</f>
        <v>0.499971274151477</v>
      </c>
      <c r="WG15" s="61">
        <f t="shared" si="218"/>
        <v>0.593959397836746</v>
      </c>
      <c r="WH15" s="61">
        <f t="shared" si="218"/>
        <v>0.661841439922121</v>
      </c>
      <c r="WI15" s="61">
        <f t="shared" si="218"/>
        <v>0.705007311955515</v>
      </c>
      <c r="WJ15" s="61">
        <f t="shared" si="218"/>
        <v>0.527528042144781</v>
      </c>
      <c r="WK15" s="61">
        <f t="shared" si="218"/>
        <v>0.549418131512502</v>
      </c>
      <c r="WL15" s="61">
        <f t="shared" si="218"/>
        <v>0.598197272030778</v>
      </c>
      <c r="WM15" s="61">
        <f t="shared" si="218"/>
        <v>0.4821217595651</v>
      </c>
      <c r="WN15" s="61">
        <f t="shared" si="218"/>
        <v>0.767524111387759</v>
      </c>
      <c r="WO15" s="61">
        <f t="shared" si="218"/>
        <v>0.791755524404701</v>
      </c>
      <c r="WP15" s="61">
        <f t="shared" si="218"/>
        <v>0.611470735462769</v>
      </c>
      <c r="WQ15" s="61">
        <f t="shared" si="218"/>
        <v>0.536207446822477</v>
      </c>
      <c r="WR15" s="61">
        <f t="shared" si="218"/>
        <v>0.38697668016093</v>
      </c>
      <c r="WS15" s="61">
        <f t="shared" si="218"/>
        <v>0.484914929736831</v>
      </c>
      <c r="WT15" s="61">
        <f t="shared" si="218"/>
        <v>0.806072513137631</v>
      </c>
      <c r="WU15" s="61">
        <f t="shared" si="218"/>
        <v>0.324676518722381</v>
      </c>
      <c r="WV15" s="61">
        <f t="shared" si="218"/>
        <v>0.782919829689993</v>
      </c>
      <c r="WW15" s="61">
        <f t="shared" si="218"/>
        <v>0.720079335443266</v>
      </c>
      <c r="WX15" s="61">
        <f t="shared" si="218"/>
        <v>0.770295497249483</v>
      </c>
      <c r="WY15" s="61">
        <f t="shared" si="218"/>
        <v>0.768435985180786</v>
      </c>
      <c r="WZ15" s="61">
        <f t="shared" si="218"/>
        <v>0.780918560737832</v>
      </c>
      <c r="XA15" s="61">
        <f t="shared" si="218"/>
        <v>0.805357686126621</v>
      </c>
      <c r="XB15" s="61">
        <f t="shared" si="218"/>
        <v>0.762593587380861</v>
      </c>
      <c r="XC15" s="61">
        <f t="shared" si="218"/>
        <v>0</v>
      </c>
      <c r="XD15" s="61">
        <f t="shared" si="218"/>
        <v>0.676277604231698</v>
      </c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2"/>
    </row>
    <row r="16" s="18" customFormat="1" customHeight="1" spans="1:653">
      <c r="A16" s="67" t="s">
        <v>64</v>
      </c>
      <c r="B16" s="68" t="s">
        <v>65</v>
      </c>
      <c r="C16" s="45">
        <v>88281.39</v>
      </c>
      <c r="D16" s="45">
        <v>7078.25</v>
      </c>
      <c r="E16" s="45">
        <v>70392.76</v>
      </c>
      <c r="F16" s="45">
        <v>66331.84</v>
      </c>
      <c r="G16" s="45">
        <v>25879.37</v>
      </c>
      <c r="H16" s="45">
        <v>46174.08</v>
      </c>
      <c r="I16" s="45">
        <v>159464.68</v>
      </c>
      <c r="J16" s="45">
        <v>18591.43</v>
      </c>
      <c r="K16" s="37">
        <v>50283.76</v>
      </c>
      <c r="L16" s="46">
        <v>147257.23</v>
      </c>
      <c r="M16" s="45">
        <v>10913</v>
      </c>
      <c r="N16" s="45">
        <v>16067.57</v>
      </c>
      <c r="O16" s="45">
        <v>1082.76</v>
      </c>
      <c r="P16" s="45">
        <v>40114.13</v>
      </c>
      <c r="Q16" s="46">
        <v>155110.59</v>
      </c>
      <c r="R16" s="45">
        <v>11015.49</v>
      </c>
      <c r="S16" s="40" t="str">
        <f>IFERROR(#REF!/#REF!,"")</f>
        <v/>
      </c>
      <c r="T16" s="45">
        <v>121933.61</v>
      </c>
      <c r="U16" s="45">
        <v>109694.04</v>
      </c>
      <c r="V16" s="45">
        <v>44629.95</v>
      </c>
      <c r="W16" s="45"/>
      <c r="X16" s="46"/>
      <c r="Y16" s="45"/>
      <c r="Z16" s="45"/>
      <c r="AA16" s="47">
        <f>SUM(C16:Z16)</f>
        <v>1190295.93</v>
      </c>
      <c r="AB16" s="40">
        <f t="shared" ref="AB16:AZ16" si="219">IFERROR(C16/C$10,"")</f>
        <v>0.287086930426914</v>
      </c>
      <c r="AC16" s="40">
        <f t="shared" si="219"/>
        <v>0.425395285719351</v>
      </c>
      <c r="AD16" s="40">
        <f t="shared" si="219"/>
        <v>0.392808586786055</v>
      </c>
      <c r="AE16" s="40">
        <f t="shared" si="219"/>
        <v>0.465264183886295</v>
      </c>
      <c r="AF16" s="40">
        <f t="shared" si="219"/>
        <v>0.301059889226346</v>
      </c>
      <c r="AG16" s="40">
        <f t="shared" si="219"/>
        <v>0.312787085669943</v>
      </c>
      <c r="AH16" s="40">
        <f t="shared" si="219"/>
        <v>0.36507925496987</v>
      </c>
      <c r="AI16" s="40">
        <f t="shared" si="219"/>
        <v>0.340060240357809</v>
      </c>
      <c r="AJ16" s="40">
        <f t="shared" si="219"/>
        <v>0.824579148431546</v>
      </c>
      <c r="AK16" s="40">
        <f t="shared" si="219"/>
        <v>0.437718846820085</v>
      </c>
      <c r="AL16" s="40">
        <f t="shared" si="219"/>
        <v>0.399417910524239</v>
      </c>
      <c r="AM16" s="40">
        <f t="shared" si="219"/>
        <v>0.349268197462238</v>
      </c>
      <c r="AN16" s="40">
        <f t="shared" si="219"/>
        <v>0.547094401018639</v>
      </c>
      <c r="AO16" s="40">
        <f t="shared" si="219"/>
        <v>0.355357879234175</v>
      </c>
      <c r="AP16" s="40">
        <f t="shared" si="219"/>
        <v>0.522884900529743</v>
      </c>
      <c r="AQ16" s="40">
        <f t="shared" si="219"/>
        <v>0.312603297810995</v>
      </c>
      <c r="AR16" s="40" t="str">
        <f t="shared" si="219"/>
        <v/>
      </c>
      <c r="AS16" s="40">
        <f t="shared" si="219"/>
        <v>0.425561340950752</v>
      </c>
      <c r="AT16" s="40">
        <f t="shared" si="219"/>
        <v>0.537082125444936</v>
      </c>
      <c r="AU16" s="40">
        <f t="shared" si="219"/>
        <v>0.50935877900756</v>
      </c>
      <c r="AV16" s="40" t="str">
        <f t="shared" si="219"/>
        <v/>
      </c>
      <c r="AW16" s="40" t="str">
        <f t="shared" si="219"/>
        <v/>
      </c>
      <c r="AX16" s="40" t="str">
        <f t="shared" si="219"/>
        <v/>
      </c>
      <c r="AY16" s="40" t="str">
        <f t="shared" si="219"/>
        <v/>
      </c>
      <c r="AZ16" s="41">
        <f t="shared" si="219"/>
        <v>0.415196932924921</v>
      </c>
      <c r="BA16" s="37">
        <v>64566.07</v>
      </c>
      <c r="BB16" s="45">
        <v>7950.45</v>
      </c>
      <c r="BC16" s="45">
        <v>54751</v>
      </c>
      <c r="BD16" s="45">
        <v>63031.79</v>
      </c>
      <c r="BE16" s="45">
        <v>24779.04</v>
      </c>
      <c r="BF16" s="37">
        <v>35844.9</v>
      </c>
      <c r="BG16" s="45">
        <v>125339.41</v>
      </c>
      <c r="BH16" s="45">
        <v>32491.23</v>
      </c>
      <c r="BI16" s="37">
        <v>22932.78</v>
      </c>
      <c r="BJ16" s="46">
        <v>93573.48</v>
      </c>
      <c r="BK16" s="45">
        <v>9526.48</v>
      </c>
      <c r="BL16" s="45">
        <v>11459.44</v>
      </c>
      <c r="BM16" s="37">
        <v>147.23</v>
      </c>
      <c r="BN16" s="45">
        <v>28887.85</v>
      </c>
      <c r="BO16" s="46">
        <v>150613.88</v>
      </c>
      <c r="BP16" s="37">
        <v>5059.76</v>
      </c>
      <c r="BQ16" s="40" t="str">
        <f>IFERROR(#REF!/#REF!,"")</f>
        <v/>
      </c>
      <c r="BR16" s="46">
        <v>112888.98</v>
      </c>
      <c r="BS16" s="46">
        <v>111118.25</v>
      </c>
      <c r="BT16" s="46">
        <v>38474.57</v>
      </c>
      <c r="BU16" s="45"/>
      <c r="BV16" s="45"/>
      <c r="BW16" s="45"/>
      <c r="BX16" s="45"/>
      <c r="BY16" s="47">
        <f>SUM(BA16:BX16)</f>
        <v>993436.59</v>
      </c>
      <c r="BZ16" s="40">
        <f t="shared" ref="BZ16:CX16" si="220">IFERROR(BA16/BA$10,"")</f>
        <v>0.324682174783906</v>
      </c>
      <c r="CA16" s="40">
        <f t="shared" si="220"/>
        <v>0.715871733851259</v>
      </c>
      <c r="CB16" s="40">
        <f t="shared" si="220"/>
        <v>0.385596002213692</v>
      </c>
      <c r="CC16" s="40">
        <f t="shared" si="220"/>
        <v>0.664208613117441</v>
      </c>
      <c r="CD16" s="40">
        <f t="shared" si="220"/>
        <v>0.373218726545848</v>
      </c>
      <c r="CE16" s="40">
        <f t="shared" si="220"/>
        <v>0.319476308731293</v>
      </c>
      <c r="CF16" s="40">
        <f t="shared" si="220"/>
        <v>0.458643073161635</v>
      </c>
      <c r="CG16" s="40">
        <f t="shared" si="220"/>
        <v>0.735799871823004</v>
      </c>
      <c r="CH16" s="40">
        <f t="shared" si="220"/>
        <v>0.742112651535401</v>
      </c>
      <c r="CI16" s="40">
        <f t="shared" si="220"/>
        <v>0.523702901302471</v>
      </c>
      <c r="CJ16" s="40">
        <f t="shared" si="220"/>
        <v>0.553008274969306</v>
      </c>
      <c r="CK16" s="40">
        <f t="shared" si="220"/>
        <v>0.498015446186714</v>
      </c>
      <c r="CL16" s="40">
        <f t="shared" si="220"/>
        <v>0.193037891700538</v>
      </c>
      <c r="CM16" s="40">
        <f t="shared" si="220"/>
        <v>0.432576206238456</v>
      </c>
      <c r="CN16" s="40">
        <f t="shared" si="220"/>
        <v>0.628300038933528</v>
      </c>
      <c r="CO16" s="40">
        <f t="shared" si="220"/>
        <v>0.300858140442009</v>
      </c>
      <c r="CP16" s="40" t="str">
        <f t="shared" si="220"/>
        <v/>
      </c>
      <c r="CQ16" s="40">
        <f t="shared" si="220"/>
        <v>0.543894813483209</v>
      </c>
      <c r="CR16" s="40">
        <f t="shared" si="220"/>
        <v>0.559024189597128</v>
      </c>
      <c r="CS16" s="40">
        <f t="shared" si="220"/>
        <v>0.577481554905424</v>
      </c>
      <c r="CT16" s="40" t="str">
        <f t="shared" si="220"/>
        <v/>
      </c>
      <c r="CU16" s="40" t="str">
        <f t="shared" si="220"/>
        <v/>
      </c>
      <c r="CV16" s="40" t="str">
        <f t="shared" si="220"/>
        <v/>
      </c>
      <c r="CW16" s="40" t="str">
        <f t="shared" si="220"/>
        <v/>
      </c>
      <c r="CX16" s="41">
        <f t="shared" si="220"/>
        <v>0.499281448683903</v>
      </c>
      <c r="CY16" s="42">
        <v>97758.25</v>
      </c>
      <c r="CZ16" s="45">
        <v>22790.46</v>
      </c>
      <c r="DA16" s="45">
        <v>125122.58</v>
      </c>
      <c r="DB16" s="45">
        <v>134687.7</v>
      </c>
      <c r="DC16" s="45">
        <v>32835.5</v>
      </c>
      <c r="DD16" s="45">
        <v>68970.58</v>
      </c>
      <c r="DE16" s="45">
        <v>187659.86</v>
      </c>
      <c r="DF16" s="45">
        <v>40505.66</v>
      </c>
      <c r="DG16" s="45">
        <v>54337.35</v>
      </c>
      <c r="DH16" s="46">
        <v>144921.04</v>
      </c>
      <c r="DI16" s="45">
        <v>18117.49</v>
      </c>
      <c r="DJ16" s="45">
        <v>30273.18</v>
      </c>
      <c r="DK16" s="45">
        <v>128.46</v>
      </c>
      <c r="DL16" s="45">
        <v>52900.94</v>
      </c>
      <c r="DM16" s="46">
        <v>253050.96</v>
      </c>
      <c r="DN16" s="45">
        <v>3471.93</v>
      </c>
      <c r="DO16" s="45">
        <v>47265.03</v>
      </c>
      <c r="DP16" s="46">
        <v>196147.52</v>
      </c>
      <c r="DQ16" s="46">
        <v>144738.03</v>
      </c>
      <c r="DR16" s="46">
        <v>65502.61</v>
      </c>
      <c r="DS16" s="45"/>
      <c r="DT16" s="45"/>
      <c r="DU16" s="45"/>
      <c r="DV16" s="45"/>
      <c r="DW16" s="47">
        <f>SUM(CY16:DV16)</f>
        <v>1721185.13</v>
      </c>
      <c r="DX16" s="40">
        <f t="shared" ref="DX16:EV16" si="221">IFERROR(CY16/CY$10,"")</f>
        <v>0.257608235473711</v>
      </c>
      <c r="DY16" s="40">
        <f t="shared" si="221"/>
        <v>0.447010951645327</v>
      </c>
      <c r="DZ16" s="40">
        <f t="shared" si="221"/>
        <v>0.361508338168655</v>
      </c>
      <c r="EA16" s="40">
        <f t="shared" si="221"/>
        <v>0.528496695711158</v>
      </c>
      <c r="EB16" s="40">
        <f t="shared" si="221"/>
        <v>0.276226780289624</v>
      </c>
      <c r="EC16" s="40">
        <f t="shared" si="221"/>
        <v>0.293230393055519</v>
      </c>
      <c r="ED16" s="40">
        <f t="shared" si="221"/>
        <v>0.358020983830395</v>
      </c>
      <c r="EE16" s="40">
        <f t="shared" si="221"/>
        <v>0.275968686768159</v>
      </c>
      <c r="EF16" s="40">
        <f t="shared" si="221"/>
        <v>0.754106011880892</v>
      </c>
      <c r="EG16" s="40">
        <f t="shared" si="221"/>
        <v>0.458118654978059</v>
      </c>
      <c r="EH16" s="40">
        <f t="shared" si="221"/>
        <v>0.384194076272241</v>
      </c>
      <c r="EI16" s="40">
        <f t="shared" si="221"/>
        <v>0.419232424103983</v>
      </c>
      <c r="EJ16" s="40">
        <f t="shared" si="221"/>
        <v>0.351165905798092</v>
      </c>
      <c r="EK16" s="40">
        <f t="shared" si="221"/>
        <v>0.350146694958552</v>
      </c>
      <c r="EL16" s="40">
        <f t="shared" si="221"/>
        <v>0.47560516557308</v>
      </c>
      <c r="EM16" s="40">
        <f t="shared" si="221"/>
        <v>0.201615745856835</v>
      </c>
      <c r="EN16" s="40">
        <f t="shared" si="221"/>
        <v>1.43303053703819</v>
      </c>
      <c r="EO16" s="40">
        <f t="shared" si="221"/>
        <v>0.438754067641622</v>
      </c>
      <c r="EP16" s="40">
        <f t="shared" si="221"/>
        <v>0.450442356971547</v>
      </c>
      <c r="EQ16" s="40">
        <f t="shared" si="221"/>
        <v>0.45376709707245</v>
      </c>
      <c r="ER16" s="40" t="str">
        <f t="shared" si="221"/>
        <v/>
      </c>
      <c r="ES16" s="40" t="str">
        <f t="shared" si="221"/>
        <v/>
      </c>
      <c r="ET16" s="40" t="str">
        <f t="shared" si="221"/>
        <v/>
      </c>
      <c r="EU16" s="40" t="str">
        <f t="shared" si="221"/>
        <v/>
      </c>
      <c r="EV16" s="41">
        <f t="shared" si="221"/>
        <v>0.408768919066976</v>
      </c>
      <c r="EW16" s="37">
        <v>77172.1</v>
      </c>
      <c r="EX16" s="45">
        <v>12448.88</v>
      </c>
      <c r="EY16" s="45">
        <v>98103.38</v>
      </c>
      <c r="EZ16" s="45">
        <v>145548.63</v>
      </c>
      <c r="FA16" s="45">
        <v>17256.34</v>
      </c>
      <c r="FB16" s="45">
        <v>68137.46</v>
      </c>
      <c r="FC16" s="45">
        <v>169635.72</v>
      </c>
      <c r="FD16" s="45">
        <v>9663.54</v>
      </c>
      <c r="FE16" s="45">
        <v>72055.4</v>
      </c>
      <c r="FF16" s="46">
        <v>184950.24</v>
      </c>
      <c r="FG16" s="45">
        <v>18154.18</v>
      </c>
      <c r="FH16" s="45">
        <v>19904.98</v>
      </c>
      <c r="FI16" s="45">
        <v>0</v>
      </c>
      <c r="FJ16" s="45">
        <v>51252.94</v>
      </c>
      <c r="FK16" s="46">
        <v>244296.94</v>
      </c>
      <c r="FL16" s="45">
        <v>0</v>
      </c>
      <c r="FM16" s="45">
        <v>64374.8</v>
      </c>
      <c r="FN16" s="46">
        <v>171222.37</v>
      </c>
      <c r="FO16" s="46">
        <v>154941.97</v>
      </c>
      <c r="FP16" s="46">
        <v>63690.46</v>
      </c>
      <c r="FQ16" s="45"/>
      <c r="FR16" s="45"/>
      <c r="FS16" s="45"/>
      <c r="FT16" s="45"/>
      <c r="FU16" s="47">
        <f>SUM(EW16:FT16)</f>
        <v>1642810.33</v>
      </c>
      <c r="FV16" s="40">
        <f t="shared" ref="FV16:GT16" si="222">IFERROR(EW16/EW$10,"")</f>
        <v>0.248128907513981</v>
      </c>
      <c r="FW16" s="40">
        <f t="shared" si="222"/>
        <v>0.364810896665704</v>
      </c>
      <c r="FX16" s="40">
        <f t="shared" si="222"/>
        <v>0.339957717786179</v>
      </c>
      <c r="FY16" s="40">
        <f t="shared" si="222"/>
        <v>0.489484130660786</v>
      </c>
      <c r="FZ16" s="40">
        <f t="shared" si="222"/>
        <v>0.229206367337939</v>
      </c>
      <c r="GA16" s="40">
        <f t="shared" si="222"/>
        <v>0.352750155984123</v>
      </c>
      <c r="GB16" s="40">
        <f t="shared" si="222"/>
        <v>0.380924061465227</v>
      </c>
      <c r="GC16" s="40">
        <f t="shared" si="222"/>
        <v>0.176392345624247</v>
      </c>
      <c r="GD16" s="40">
        <f t="shared" si="222"/>
        <v>0.876669562318597</v>
      </c>
      <c r="GE16" s="40">
        <f t="shared" si="222"/>
        <v>0.507896608037654</v>
      </c>
      <c r="GF16" s="40">
        <f t="shared" si="222"/>
        <v>0.395570542859297</v>
      </c>
      <c r="GG16" s="40">
        <f t="shared" si="222"/>
        <v>0.357929398377709</v>
      </c>
      <c r="GH16" s="40">
        <f t="shared" si="222"/>
        <v>0</v>
      </c>
      <c r="GI16" s="40">
        <f t="shared" si="222"/>
        <v>0.359998123200382</v>
      </c>
      <c r="GJ16" s="40">
        <f t="shared" si="222"/>
        <v>0.472286278744018</v>
      </c>
      <c r="GK16" s="40">
        <f t="shared" si="222"/>
        <v>0</v>
      </c>
      <c r="GL16" s="40">
        <f t="shared" si="222"/>
        <v>0.669549073549226</v>
      </c>
      <c r="GM16" s="40">
        <f t="shared" si="222"/>
        <v>0.439458533598343</v>
      </c>
      <c r="GN16" s="40">
        <f t="shared" si="222"/>
        <v>0.456533423204881</v>
      </c>
      <c r="GO16" s="40">
        <f t="shared" si="222"/>
        <v>0.484321046338841</v>
      </c>
      <c r="GP16" s="40" t="str">
        <f t="shared" si="222"/>
        <v/>
      </c>
      <c r="GQ16" s="40" t="str">
        <f t="shared" si="222"/>
        <v/>
      </c>
      <c r="GR16" s="40" t="str">
        <f t="shared" si="222"/>
        <v/>
      </c>
      <c r="GS16" s="40" t="str">
        <f t="shared" si="222"/>
        <v/>
      </c>
      <c r="GT16" s="41">
        <f t="shared" si="222"/>
        <v>0.424931650401426</v>
      </c>
      <c r="GU16" s="37">
        <v>77660.74</v>
      </c>
      <c r="GV16" s="45">
        <v>13067.44</v>
      </c>
      <c r="GW16" s="45">
        <v>66247.56</v>
      </c>
      <c r="GX16" s="45">
        <v>131318.79</v>
      </c>
      <c r="GY16" s="45">
        <v>12421.75</v>
      </c>
      <c r="GZ16" s="45">
        <v>71036.19</v>
      </c>
      <c r="HA16" s="45">
        <v>179051</v>
      </c>
      <c r="HB16" s="45">
        <v>6535.46</v>
      </c>
      <c r="HC16" s="45">
        <v>81790.82</v>
      </c>
      <c r="HD16" s="46">
        <v>184170.16</v>
      </c>
      <c r="HE16" s="45">
        <v>15801.98</v>
      </c>
      <c r="HF16" s="45">
        <v>12685.63</v>
      </c>
      <c r="HG16" s="45"/>
      <c r="HH16" s="45">
        <v>42619.48</v>
      </c>
      <c r="HI16" s="46">
        <v>257998.89</v>
      </c>
      <c r="HJ16" s="45">
        <v>0</v>
      </c>
      <c r="HK16" s="45">
        <v>48762.63</v>
      </c>
      <c r="HL16" s="46">
        <v>185320.22</v>
      </c>
      <c r="HM16" s="46">
        <v>138853.49</v>
      </c>
      <c r="HN16" s="46">
        <v>72539.79</v>
      </c>
      <c r="HO16" s="45">
        <v>3446.22</v>
      </c>
      <c r="HP16" s="46">
        <v>71633.36</v>
      </c>
      <c r="HQ16" s="45"/>
      <c r="HR16" s="45"/>
      <c r="HS16" s="47">
        <f>SUM(GU16:HR16)</f>
        <v>1672961.6</v>
      </c>
      <c r="HT16" s="40">
        <f t="shared" ref="HT16:IR16" si="223">IFERROR(GU16/GU$10,"")</f>
        <v>0.29168185437281</v>
      </c>
      <c r="HU16" s="40">
        <f t="shared" si="223"/>
        <v>0.571528541350114</v>
      </c>
      <c r="HV16" s="40">
        <f t="shared" si="223"/>
        <v>0.322612685335032</v>
      </c>
      <c r="HW16" s="40">
        <f t="shared" si="223"/>
        <v>0.493310235342569</v>
      </c>
      <c r="HX16" s="40">
        <f t="shared" si="223"/>
        <v>0.308879507215123</v>
      </c>
      <c r="HY16" s="40">
        <f t="shared" si="223"/>
        <v>0.398359851517744</v>
      </c>
      <c r="HZ16" s="40">
        <f t="shared" si="223"/>
        <v>0.382347063149992</v>
      </c>
      <c r="IA16" s="40">
        <f t="shared" si="223"/>
        <v>0.489093276656892</v>
      </c>
      <c r="IB16" s="40">
        <f t="shared" si="223"/>
        <v>0.598888680531642</v>
      </c>
      <c r="IC16" s="40">
        <f t="shared" si="223"/>
        <v>0.473625703577939</v>
      </c>
      <c r="ID16" s="40">
        <f t="shared" si="223"/>
        <v>0.332775688011763</v>
      </c>
      <c r="IE16" s="40">
        <f t="shared" si="223"/>
        <v>0.28094940902785</v>
      </c>
      <c r="IF16" s="40" t="str">
        <f t="shared" si="223"/>
        <v/>
      </c>
      <c r="IG16" s="40">
        <f t="shared" si="223"/>
        <v>0.328888449199504</v>
      </c>
      <c r="IH16" s="40">
        <f t="shared" si="223"/>
        <v>0.487231404034649</v>
      </c>
      <c r="II16" s="40">
        <f t="shared" si="223"/>
        <v>0</v>
      </c>
      <c r="IJ16" s="40">
        <f t="shared" si="223"/>
        <v>0.59880535197014</v>
      </c>
      <c r="IK16" s="40">
        <f t="shared" si="223"/>
        <v>0.432384657819677</v>
      </c>
      <c r="IL16" s="40">
        <f t="shared" si="223"/>
        <v>0.435377002550611</v>
      </c>
      <c r="IM16" s="40">
        <f t="shared" si="223"/>
        <v>0.506749944165846</v>
      </c>
      <c r="IN16" s="40">
        <f t="shared" si="223"/>
        <v>7.93000138064336</v>
      </c>
      <c r="IO16" s="40">
        <f t="shared" si="223"/>
        <v>0.660031889756001</v>
      </c>
      <c r="IP16" s="40" t="str">
        <f t="shared" si="223"/>
        <v/>
      </c>
      <c r="IQ16" s="40" t="str">
        <f t="shared" si="223"/>
        <v/>
      </c>
      <c r="IR16" s="41">
        <f t="shared" si="223"/>
        <v>0.43801655508607</v>
      </c>
      <c r="IS16" s="45">
        <v>68910.84</v>
      </c>
      <c r="IT16" s="45">
        <v>9943.91</v>
      </c>
      <c r="IU16" s="45">
        <v>56105.25</v>
      </c>
      <c r="IV16" s="45">
        <v>94802.77</v>
      </c>
      <c r="IW16" s="45">
        <v>16857.42</v>
      </c>
      <c r="IX16" s="45">
        <v>78462.8</v>
      </c>
      <c r="IY16" s="45">
        <v>159959.7</v>
      </c>
      <c r="IZ16" s="45">
        <v>6326.11</v>
      </c>
      <c r="JA16" s="45">
        <v>79858.04</v>
      </c>
      <c r="JB16" s="46">
        <v>151840.12</v>
      </c>
      <c r="JC16" s="45">
        <v>11239.64</v>
      </c>
      <c r="JD16" s="45">
        <v>9327.96</v>
      </c>
      <c r="JE16" s="45"/>
      <c r="JF16" s="45">
        <v>39865.41</v>
      </c>
      <c r="JG16" s="46">
        <v>183643.71</v>
      </c>
      <c r="JH16" s="45"/>
      <c r="JI16" s="45">
        <v>81842.52</v>
      </c>
      <c r="JJ16" s="46">
        <v>163445.78</v>
      </c>
      <c r="JK16" s="46">
        <v>98401.13</v>
      </c>
      <c r="JL16" s="46">
        <v>96242.24</v>
      </c>
      <c r="JM16" s="45">
        <v>9053.99</v>
      </c>
      <c r="JN16" s="46">
        <v>50403.16</v>
      </c>
      <c r="JO16" s="37">
        <v>23529.7</v>
      </c>
      <c r="JP16" s="45"/>
      <c r="JQ16" s="47">
        <f>SUM(IS16:JP16)</f>
        <v>1490062.2</v>
      </c>
      <c r="JR16" s="40">
        <f t="shared" ref="JR16:KP16" si="224">IFERROR(IS16/IS$10,"")</f>
        <v>0.284591015359306</v>
      </c>
      <c r="JS16" s="40">
        <f t="shared" si="224"/>
        <v>0.530618071059919</v>
      </c>
      <c r="JT16" s="40">
        <f t="shared" si="224"/>
        <v>0.333280920258792</v>
      </c>
      <c r="JU16" s="40">
        <f t="shared" si="224"/>
        <v>0.458703918658909</v>
      </c>
      <c r="JV16" s="40">
        <f t="shared" si="224"/>
        <v>0.454071674574176</v>
      </c>
      <c r="JW16" s="40">
        <f t="shared" si="224"/>
        <v>0.391534650278603</v>
      </c>
      <c r="JX16" s="40">
        <f t="shared" si="224"/>
        <v>0.376596450225704</v>
      </c>
      <c r="JY16" s="40">
        <f t="shared" si="224"/>
        <v>0.455916469137525</v>
      </c>
      <c r="JZ16" s="40">
        <f t="shared" si="224"/>
        <v>0.615883822303058</v>
      </c>
      <c r="KA16" s="40">
        <f t="shared" si="224"/>
        <v>0.45074338164133</v>
      </c>
      <c r="KB16" s="40">
        <f t="shared" si="224"/>
        <v>0.313417836165338</v>
      </c>
      <c r="KC16" s="40">
        <f t="shared" si="224"/>
        <v>0.378400876232202</v>
      </c>
      <c r="KD16" s="40" t="str">
        <f t="shared" si="224"/>
        <v/>
      </c>
      <c r="KE16" s="40">
        <f t="shared" si="224"/>
        <v>0.325334875621596</v>
      </c>
      <c r="KF16" s="40">
        <f t="shared" si="224"/>
        <v>0.44818461806992</v>
      </c>
      <c r="KG16" s="40" t="str">
        <f t="shared" si="224"/>
        <v/>
      </c>
      <c r="KH16" s="40">
        <f t="shared" si="224"/>
        <v>0.836854578907628</v>
      </c>
      <c r="KI16" s="40">
        <f t="shared" si="224"/>
        <v>0.415645752546363</v>
      </c>
      <c r="KJ16" s="40">
        <f t="shared" si="224"/>
        <v>0.445484444509226</v>
      </c>
      <c r="KK16" s="40">
        <f t="shared" si="224"/>
        <v>0.498644897710498</v>
      </c>
      <c r="KL16" s="40">
        <f t="shared" si="224"/>
        <v>1.34095837011321</v>
      </c>
      <c r="KM16" s="40">
        <f t="shared" si="224"/>
        <v>0.477228536477299</v>
      </c>
      <c r="KN16" s="40">
        <f t="shared" si="224"/>
        <v>0.816947874380766</v>
      </c>
      <c r="KO16" s="40" t="str">
        <f t="shared" si="224"/>
        <v/>
      </c>
      <c r="KP16" s="41">
        <f t="shared" si="224"/>
        <v>0.436013086260666</v>
      </c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7">
        <f>SUM(KQ16:LN16)</f>
        <v>0</v>
      </c>
      <c r="LP16" s="40" t="str">
        <f t="shared" ref="LP16:MN16" si="225">IFERROR(KQ16/KQ$10,"")</f>
        <v/>
      </c>
      <c r="LQ16" s="40" t="str">
        <f t="shared" si="225"/>
        <v/>
      </c>
      <c r="LR16" s="40" t="str">
        <f t="shared" si="225"/>
        <v/>
      </c>
      <c r="LS16" s="40" t="str">
        <f t="shared" si="225"/>
        <v/>
      </c>
      <c r="LT16" s="40" t="str">
        <f t="shared" si="225"/>
        <v/>
      </c>
      <c r="LU16" s="40" t="str">
        <f t="shared" si="225"/>
        <v/>
      </c>
      <c r="LV16" s="40" t="str">
        <f t="shared" si="225"/>
        <v/>
      </c>
      <c r="LW16" s="40" t="str">
        <f t="shared" si="225"/>
        <v/>
      </c>
      <c r="LX16" s="40" t="str">
        <f t="shared" si="225"/>
        <v/>
      </c>
      <c r="LY16" s="40" t="str">
        <f t="shared" si="225"/>
        <v/>
      </c>
      <c r="LZ16" s="40" t="str">
        <f t="shared" si="225"/>
        <v/>
      </c>
      <c r="MA16" s="40" t="str">
        <f t="shared" si="225"/>
        <v/>
      </c>
      <c r="MB16" s="40" t="str">
        <f t="shared" si="225"/>
        <v/>
      </c>
      <c r="MC16" s="40" t="str">
        <f t="shared" si="225"/>
        <v/>
      </c>
      <c r="MD16" s="40" t="str">
        <f t="shared" si="225"/>
        <v/>
      </c>
      <c r="ME16" s="40" t="str">
        <f t="shared" si="225"/>
        <v/>
      </c>
      <c r="MF16" s="40" t="str">
        <f t="shared" si="225"/>
        <v/>
      </c>
      <c r="MG16" s="40" t="str">
        <f t="shared" si="225"/>
        <v/>
      </c>
      <c r="MH16" s="40" t="str">
        <f t="shared" si="225"/>
        <v/>
      </c>
      <c r="MI16" s="40" t="str">
        <f t="shared" si="225"/>
        <v/>
      </c>
      <c r="MJ16" s="40" t="str">
        <f t="shared" si="225"/>
        <v/>
      </c>
      <c r="MK16" s="40" t="str">
        <f t="shared" si="225"/>
        <v/>
      </c>
      <c r="ML16" s="40" t="str">
        <f t="shared" si="225"/>
        <v/>
      </c>
      <c r="MM16" s="40" t="str">
        <f t="shared" si="225"/>
        <v/>
      </c>
      <c r="MN16" s="41" t="str">
        <f t="shared" si="225"/>
        <v/>
      </c>
      <c r="MO16" s="45"/>
      <c r="MP16" s="45"/>
      <c r="MQ16" s="45"/>
      <c r="MR16" s="45"/>
      <c r="MS16" s="45"/>
      <c r="MT16" s="45"/>
      <c r="MU16" s="45"/>
      <c r="MV16" s="45"/>
      <c r="MW16" s="45"/>
      <c r="MX16" s="45"/>
      <c r="MY16" s="45"/>
      <c r="MZ16" s="45"/>
      <c r="NA16" s="45"/>
      <c r="NB16" s="45"/>
      <c r="NC16" s="45"/>
      <c r="ND16" s="45"/>
      <c r="NE16" s="45"/>
      <c r="NF16" s="45"/>
      <c r="NG16" s="45"/>
      <c r="NH16" s="45"/>
      <c r="NI16" s="45"/>
      <c r="NJ16" s="45"/>
      <c r="NK16" s="45"/>
      <c r="NL16" s="45"/>
      <c r="NM16" s="47">
        <f>SUM(MO16:NL16)</f>
        <v>0</v>
      </c>
      <c r="NN16" s="40" t="str">
        <f t="shared" ref="NN16:OL16" si="226">IFERROR(MO16/MO$10,"")</f>
        <v/>
      </c>
      <c r="NO16" s="40" t="str">
        <f t="shared" si="226"/>
        <v/>
      </c>
      <c r="NP16" s="40" t="str">
        <f t="shared" si="226"/>
        <v/>
      </c>
      <c r="NQ16" s="40" t="str">
        <f t="shared" si="226"/>
        <v/>
      </c>
      <c r="NR16" s="40" t="str">
        <f t="shared" si="226"/>
        <v/>
      </c>
      <c r="NS16" s="40" t="str">
        <f t="shared" si="226"/>
        <v/>
      </c>
      <c r="NT16" s="40" t="str">
        <f t="shared" si="226"/>
        <v/>
      </c>
      <c r="NU16" s="40" t="str">
        <f t="shared" si="226"/>
        <v/>
      </c>
      <c r="NV16" s="40" t="str">
        <f t="shared" si="226"/>
        <v/>
      </c>
      <c r="NW16" s="40" t="str">
        <f t="shared" si="226"/>
        <v/>
      </c>
      <c r="NX16" s="40" t="str">
        <f t="shared" si="226"/>
        <v/>
      </c>
      <c r="NY16" s="40" t="str">
        <f t="shared" si="226"/>
        <v/>
      </c>
      <c r="NZ16" s="40" t="str">
        <f t="shared" si="226"/>
        <v/>
      </c>
      <c r="OA16" s="40" t="str">
        <f t="shared" si="226"/>
        <v/>
      </c>
      <c r="OB16" s="40" t="str">
        <f t="shared" si="226"/>
        <v/>
      </c>
      <c r="OC16" s="40" t="str">
        <f t="shared" si="226"/>
        <v/>
      </c>
      <c r="OD16" s="40" t="str">
        <f t="shared" si="226"/>
        <v/>
      </c>
      <c r="OE16" s="40" t="str">
        <f t="shared" si="226"/>
        <v/>
      </c>
      <c r="OF16" s="40" t="str">
        <f t="shared" si="226"/>
        <v/>
      </c>
      <c r="OG16" s="40" t="str">
        <f t="shared" si="226"/>
        <v/>
      </c>
      <c r="OH16" s="40" t="str">
        <f t="shared" si="226"/>
        <v/>
      </c>
      <c r="OI16" s="40" t="str">
        <f t="shared" si="226"/>
        <v/>
      </c>
      <c r="OJ16" s="40" t="str">
        <f t="shared" si="226"/>
        <v/>
      </c>
      <c r="OK16" s="40" t="str">
        <f t="shared" si="226"/>
        <v/>
      </c>
      <c r="OL16" s="41" t="str">
        <f t="shared" si="226"/>
        <v/>
      </c>
      <c r="OM16" s="45"/>
      <c r="ON16" s="45"/>
      <c r="OO16" s="45"/>
      <c r="OP16" s="45"/>
      <c r="OQ16" s="45"/>
      <c r="OR16" s="45"/>
      <c r="OS16" s="45"/>
      <c r="OT16" s="45"/>
      <c r="OU16" s="45"/>
      <c r="OV16" s="45"/>
      <c r="OW16" s="45"/>
      <c r="OX16" s="45"/>
      <c r="OY16" s="45"/>
      <c r="OZ16" s="45"/>
      <c r="PA16" s="45"/>
      <c r="PB16" s="45"/>
      <c r="PC16" s="45"/>
      <c r="PD16" s="45"/>
      <c r="PE16" s="45"/>
      <c r="PF16" s="45"/>
      <c r="PG16" s="45"/>
      <c r="PH16" s="45"/>
      <c r="PI16" s="45"/>
      <c r="PJ16" s="45"/>
      <c r="PK16" s="47">
        <f>SUM(OM16:PJ16)</f>
        <v>0</v>
      </c>
      <c r="PL16" s="40" t="str">
        <f t="shared" ref="PL16:QJ16" si="227">IFERROR(OM16/OM$10,"")</f>
        <v/>
      </c>
      <c r="PM16" s="40" t="str">
        <f t="shared" si="227"/>
        <v/>
      </c>
      <c r="PN16" s="40" t="str">
        <f t="shared" si="227"/>
        <v/>
      </c>
      <c r="PO16" s="40" t="str">
        <f t="shared" si="227"/>
        <v/>
      </c>
      <c r="PP16" s="40" t="str">
        <f t="shared" si="227"/>
        <v/>
      </c>
      <c r="PQ16" s="40" t="str">
        <f t="shared" si="227"/>
        <v/>
      </c>
      <c r="PR16" s="40" t="str">
        <f t="shared" si="227"/>
        <v/>
      </c>
      <c r="PS16" s="40" t="str">
        <f t="shared" si="227"/>
        <v/>
      </c>
      <c r="PT16" s="40" t="str">
        <f t="shared" si="227"/>
        <v/>
      </c>
      <c r="PU16" s="40" t="str">
        <f t="shared" si="227"/>
        <v/>
      </c>
      <c r="PV16" s="40" t="str">
        <f t="shared" si="227"/>
        <v/>
      </c>
      <c r="PW16" s="40" t="str">
        <f t="shared" si="227"/>
        <v/>
      </c>
      <c r="PX16" s="40" t="str">
        <f t="shared" si="227"/>
        <v/>
      </c>
      <c r="PY16" s="40" t="str">
        <f t="shared" si="227"/>
        <v/>
      </c>
      <c r="PZ16" s="40" t="str">
        <f t="shared" si="227"/>
        <v/>
      </c>
      <c r="QA16" s="40" t="str">
        <f t="shared" si="227"/>
        <v/>
      </c>
      <c r="QB16" s="40" t="str">
        <f t="shared" si="227"/>
        <v/>
      </c>
      <c r="QC16" s="40" t="str">
        <f t="shared" si="227"/>
        <v/>
      </c>
      <c r="QD16" s="40" t="str">
        <f t="shared" si="227"/>
        <v/>
      </c>
      <c r="QE16" s="40" t="str">
        <f t="shared" si="227"/>
        <v/>
      </c>
      <c r="QF16" s="40" t="str">
        <f t="shared" si="227"/>
        <v/>
      </c>
      <c r="QG16" s="40" t="str">
        <f t="shared" si="227"/>
        <v/>
      </c>
      <c r="QH16" s="40" t="str">
        <f t="shared" si="227"/>
        <v/>
      </c>
      <c r="QI16" s="40" t="str">
        <f t="shared" si="227"/>
        <v/>
      </c>
      <c r="QJ16" s="41" t="str">
        <f t="shared" si="227"/>
        <v/>
      </c>
      <c r="QK16" s="45"/>
      <c r="QL16" s="45"/>
      <c r="QM16" s="45"/>
      <c r="QN16" s="45"/>
      <c r="QO16" s="45"/>
      <c r="QP16" s="45"/>
      <c r="QQ16" s="45"/>
      <c r="QR16" s="45"/>
      <c r="QS16" s="45"/>
      <c r="QT16" s="45"/>
      <c r="QU16" s="45"/>
      <c r="QV16" s="45"/>
      <c r="QW16" s="45"/>
      <c r="QX16" s="45"/>
      <c r="QY16" s="45"/>
      <c r="QZ16" s="45"/>
      <c r="RA16" s="45"/>
      <c r="RB16" s="45"/>
      <c r="RC16" s="45"/>
      <c r="RD16" s="45"/>
      <c r="RE16" s="45"/>
      <c r="RF16" s="45"/>
      <c r="RG16" s="45"/>
      <c r="RH16" s="45"/>
      <c r="RI16" s="47">
        <f>SUM(QK16:RH16)</f>
        <v>0</v>
      </c>
      <c r="RJ16" s="40" t="str">
        <f t="shared" ref="RJ16:SH16" si="228">IFERROR(QK16/QK$10,"")</f>
        <v/>
      </c>
      <c r="RK16" s="40" t="str">
        <f t="shared" si="228"/>
        <v/>
      </c>
      <c r="RL16" s="40" t="str">
        <f t="shared" si="228"/>
        <v/>
      </c>
      <c r="RM16" s="40" t="str">
        <f t="shared" si="228"/>
        <v/>
      </c>
      <c r="RN16" s="40" t="str">
        <f t="shared" si="228"/>
        <v/>
      </c>
      <c r="RO16" s="40" t="str">
        <f t="shared" si="228"/>
        <v/>
      </c>
      <c r="RP16" s="40" t="str">
        <f t="shared" si="228"/>
        <v/>
      </c>
      <c r="RQ16" s="40" t="str">
        <f t="shared" si="228"/>
        <v/>
      </c>
      <c r="RR16" s="40" t="str">
        <f t="shared" si="228"/>
        <v/>
      </c>
      <c r="RS16" s="40" t="str">
        <f t="shared" si="228"/>
        <v/>
      </c>
      <c r="RT16" s="40" t="str">
        <f t="shared" si="228"/>
        <v/>
      </c>
      <c r="RU16" s="40" t="str">
        <f t="shared" si="228"/>
        <v/>
      </c>
      <c r="RV16" s="40" t="str">
        <f t="shared" si="228"/>
        <v/>
      </c>
      <c r="RW16" s="40" t="str">
        <f t="shared" si="228"/>
        <v/>
      </c>
      <c r="RX16" s="40" t="str">
        <f t="shared" si="228"/>
        <v/>
      </c>
      <c r="RY16" s="40" t="str">
        <f t="shared" si="228"/>
        <v/>
      </c>
      <c r="RZ16" s="40" t="str">
        <f t="shared" si="228"/>
        <v/>
      </c>
      <c r="SA16" s="40" t="str">
        <f t="shared" si="228"/>
        <v/>
      </c>
      <c r="SB16" s="40" t="str">
        <f t="shared" si="228"/>
        <v/>
      </c>
      <c r="SC16" s="40" t="str">
        <f t="shared" si="228"/>
        <v/>
      </c>
      <c r="SD16" s="40" t="str">
        <f t="shared" si="228"/>
        <v/>
      </c>
      <c r="SE16" s="40" t="str">
        <f t="shared" si="228"/>
        <v/>
      </c>
      <c r="SF16" s="40" t="str">
        <f t="shared" si="228"/>
        <v/>
      </c>
      <c r="SG16" s="40" t="str">
        <f t="shared" si="228"/>
        <v/>
      </c>
      <c r="SH16" s="41" t="str">
        <f t="shared" si="228"/>
        <v/>
      </c>
      <c r="SI16" s="45"/>
      <c r="SJ16" s="45"/>
      <c r="SK16" s="45"/>
      <c r="SL16" s="45"/>
      <c r="SM16" s="45"/>
      <c r="SN16" s="45"/>
      <c r="SO16" s="45"/>
      <c r="SP16" s="45"/>
      <c r="SQ16" s="45"/>
      <c r="SR16" s="45"/>
      <c r="SS16" s="45"/>
      <c r="ST16" s="45"/>
      <c r="SU16" s="45"/>
      <c r="SV16" s="45"/>
      <c r="SW16" s="45"/>
      <c r="SX16" s="45"/>
      <c r="SY16" s="45"/>
      <c r="SZ16" s="45"/>
      <c r="TA16" s="45"/>
      <c r="TB16" s="45"/>
      <c r="TC16" s="45"/>
      <c r="TD16" s="45"/>
      <c r="TE16" s="45"/>
      <c r="TF16" s="45"/>
      <c r="TG16" s="47">
        <f>SUM(SI16:TF16)</f>
        <v>0</v>
      </c>
      <c r="TH16" s="40" t="str">
        <f t="shared" ref="TH16:UA16" si="229">IFERROR(SI16/SI$10,"")</f>
        <v/>
      </c>
      <c r="TI16" s="40" t="str">
        <f t="shared" si="229"/>
        <v/>
      </c>
      <c r="TJ16" s="40" t="str">
        <f t="shared" si="229"/>
        <v/>
      </c>
      <c r="TK16" s="40" t="str">
        <f t="shared" si="229"/>
        <v/>
      </c>
      <c r="TL16" s="40" t="str">
        <f t="shared" si="229"/>
        <v/>
      </c>
      <c r="TM16" s="40" t="str">
        <f t="shared" si="229"/>
        <v/>
      </c>
      <c r="TN16" s="40" t="str">
        <f t="shared" si="229"/>
        <v/>
      </c>
      <c r="TO16" s="40" t="str">
        <f t="shared" si="229"/>
        <v/>
      </c>
      <c r="TP16" s="40" t="str">
        <f t="shared" si="229"/>
        <v/>
      </c>
      <c r="TQ16" s="40" t="str">
        <f t="shared" si="229"/>
        <v/>
      </c>
      <c r="TR16" s="40" t="str">
        <f t="shared" si="229"/>
        <v/>
      </c>
      <c r="TS16" s="40" t="str">
        <f t="shared" si="229"/>
        <v/>
      </c>
      <c r="TT16" s="40" t="str">
        <f t="shared" si="229"/>
        <v/>
      </c>
      <c r="TU16" s="40" t="str">
        <f t="shared" si="229"/>
        <v/>
      </c>
      <c r="TV16" s="40" t="str">
        <f t="shared" si="229"/>
        <v/>
      </c>
      <c r="TW16" s="40" t="str">
        <f t="shared" si="229"/>
        <v/>
      </c>
      <c r="TX16" s="40" t="str">
        <f t="shared" si="229"/>
        <v/>
      </c>
      <c r="TY16" s="40" t="str">
        <f t="shared" si="229"/>
        <v/>
      </c>
      <c r="TZ16" s="40" t="str">
        <f t="shared" si="229"/>
        <v/>
      </c>
      <c r="UA16" s="40" t="str">
        <f t="shared" si="229"/>
        <v/>
      </c>
      <c r="UB16" s="40" t="str">
        <f t="shared" ref="UB16:UG16" si="230">IFERROR(TB16/TB$10,"")</f>
        <v/>
      </c>
      <c r="UC16" s="40" t="str">
        <f t="shared" si="230"/>
        <v/>
      </c>
      <c r="UD16" s="40" t="str">
        <f t="shared" si="230"/>
        <v/>
      </c>
      <c r="UE16" s="40" t="str">
        <f t="shared" si="230"/>
        <v/>
      </c>
      <c r="UF16" s="40" t="str">
        <f t="shared" si="230"/>
        <v/>
      </c>
      <c r="UG16" s="41" t="str">
        <f t="shared" si="230"/>
        <v/>
      </c>
      <c r="UH16" s="45"/>
      <c r="UI16" s="45"/>
      <c r="UJ16" s="45"/>
      <c r="UK16" s="45"/>
      <c r="UL16" s="45"/>
      <c r="UM16" s="45"/>
      <c r="UN16" s="45"/>
      <c r="UO16" s="45"/>
      <c r="UP16" s="45"/>
      <c r="UQ16" s="45"/>
      <c r="UR16" s="45"/>
      <c r="US16" s="45"/>
      <c r="UT16" s="45"/>
      <c r="UU16" s="45"/>
      <c r="UV16" s="45"/>
      <c r="UW16" s="45"/>
      <c r="UX16" s="45"/>
      <c r="UY16" s="45"/>
      <c r="UZ16" s="45"/>
      <c r="VA16" s="45"/>
      <c r="VB16" s="45"/>
      <c r="VC16" s="45"/>
      <c r="VD16" s="45"/>
      <c r="VE16" s="45"/>
      <c r="VF16" s="47">
        <f>SUM(UH16:VE16)</f>
        <v>0</v>
      </c>
      <c r="VG16" s="40" t="str">
        <f t="shared" ref="VG16:WE16" si="231">IFERROR(UH16/UH$10,"")</f>
        <v/>
      </c>
      <c r="VH16" s="40" t="str">
        <f t="shared" si="231"/>
        <v/>
      </c>
      <c r="VI16" s="40" t="str">
        <f t="shared" si="231"/>
        <v/>
      </c>
      <c r="VJ16" s="40" t="str">
        <f t="shared" si="231"/>
        <v/>
      </c>
      <c r="VK16" s="40" t="str">
        <f t="shared" si="231"/>
        <v/>
      </c>
      <c r="VL16" s="40" t="str">
        <f t="shared" si="231"/>
        <v/>
      </c>
      <c r="VM16" s="40" t="str">
        <f t="shared" si="231"/>
        <v/>
      </c>
      <c r="VN16" s="40" t="str">
        <f t="shared" si="231"/>
        <v/>
      </c>
      <c r="VO16" s="40" t="str">
        <f t="shared" si="231"/>
        <v/>
      </c>
      <c r="VP16" s="40" t="str">
        <f t="shared" si="231"/>
        <v/>
      </c>
      <c r="VQ16" s="40" t="str">
        <f t="shared" si="231"/>
        <v/>
      </c>
      <c r="VR16" s="40" t="str">
        <f t="shared" si="231"/>
        <v/>
      </c>
      <c r="VS16" s="40" t="str">
        <f t="shared" si="231"/>
        <v/>
      </c>
      <c r="VT16" s="40" t="str">
        <f t="shared" si="231"/>
        <v/>
      </c>
      <c r="VU16" s="40" t="str">
        <f t="shared" si="231"/>
        <v/>
      </c>
      <c r="VV16" s="40" t="str">
        <f t="shared" si="231"/>
        <v/>
      </c>
      <c r="VW16" s="40" t="str">
        <f t="shared" si="231"/>
        <v/>
      </c>
      <c r="VX16" s="40" t="str">
        <f t="shared" si="231"/>
        <v/>
      </c>
      <c r="VY16" s="40" t="str">
        <f t="shared" si="231"/>
        <v/>
      </c>
      <c r="VZ16" s="40" t="str">
        <f t="shared" si="231"/>
        <v/>
      </c>
      <c r="WA16" s="40" t="str">
        <f t="shared" si="231"/>
        <v/>
      </c>
      <c r="WB16" s="40" t="str">
        <f t="shared" si="231"/>
        <v/>
      </c>
      <c r="WC16" s="40" t="str">
        <f t="shared" si="231"/>
        <v/>
      </c>
      <c r="WD16" s="40" t="str">
        <f t="shared" si="231"/>
        <v/>
      </c>
      <c r="WE16" s="41" t="str">
        <f t="shared" si="231"/>
        <v/>
      </c>
      <c r="WF16" s="45">
        <f t="shared" ref="WF16:XC16" si="232">SUMIF($C$2:$WE$2,WF$2,$C16:$WE16)</f>
        <v>474349.39</v>
      </c>
      <c r="WG16" s="45">
        <f t="shared" si="232"/>
        <v>73279.39</v>
      </c>
      <c r="WH16" s="45">
        <f t="shared" si="232"/>
        <v>470722.53</v>
      </c>
      <c r="WI16" s="45">
        <f t="shared" si="232"/>
        <v>635721.52</v>
      </c>
      <c r="WJ16" s="45">
        <f t="shared" si="232"/>
        <v>130029.42</v>
      </c>
      <c r="WK16" s="45">
        <f t="shared" si="232"/>
        <v>368626.01</v>
      </c>
      <c r="WL16" s="45">
        <f t="shared" si="232"/>
        <v>981110.37</v>
      </c>
      <c r="WM16" s="45">
        <f t="shared" si="232"/>
        <v>114113.43</v>
      </c>
      <c r="WN16" s="45">
        <f t="shared" si="232"/>
        <v>361258.15</v>
      </c>
      <c r="WO16" s="45">
        <f t="shared" si="232"/>
        <v>906712.27</v>
      </c>
      <c r="WP16" s="45">
        <f t="shared" si="232"/>
        <v>83752.77</v>
      </c>
      <c r="WQ16" s="45">
        <f t="shared" si="232"/>
        <v>99718.76</v>
      </c>
      <c r="WR16" s="45">
        <f t="shared" si="232"/>
        <v>1358.45</v>
      </c>
      <c r="WS16" s="45">
        <f t="shared" si="232"/>
        <v>255640.75</v>
      </c>
      <c r="WT16" s="45">
        <f t="shared" si="232"/>
        <v>1244714.97</v>
      </c>
      <c r="WU16" s="45">
        <f t="shared" si="232"/>
        <v>19547.18</v>
      </c>
      <c r="WV16" s="45">
        <f t="shared" si="232"/>
        <v>242244.98</v>
      </c>
      <c r="WW16" s="45">
        <f t="shared" si="232"/>
        <v>950958.48</v>
      </c>
      <c r="WX16" s="45">
        <f t="shared" si="232"/>
        <v>757746.91</v>
      </c>
      <c r="WY16" s="45">
        <f t="shared" si="232"/>
        <v>381079.62</v>
      </c>
      <c r="WZ16" s="45">
        <f t="shared" si="232"/>
        <v>12500.21</v>
      </c>
      <c r="XA16" s="45">
        <f t="shared" si="232"/>
        <v>122036.52</v>
      </c>
      <c r="XB16" s="45">
        <f t="shared" si="232"/>
        <v>23529.7</v>
      </c>
      <c r="XC16" s="45">
        <f t="shared" si="232"/>
        <v>0</v>
      </c>
      <c r="XD16" s="47">
        <f>SUM(WF16:XC16)</f>
        <v>8710751.78</v>
      </c>
      <c r="XE16" s="40">
        <f t="shared" ref="XE16:YC16" si="233">IFERROR(WF16/WF$10,"")</f>
        <v>0.278168597291732</v>
      </c>
      <c r="XF16" s="40">
        <f t="shared" si="233"/>
        <v>0.474429905699791</v>
      </c>
      <c r="XG16" s="40">
        <f t="shared" si="233"/>
        <v>0.354040813920352</v>
      </c>
      <c r="XH16" s="40">
        <f t="shared" si="233"/>
        <v>0.503525098933967</v>
      </c>
      <c r="XI16" s="40">
        <f t="shared" si="233"/>
        <v>0.306779447879471</v>
      </c>
      <c r="XJ16" s="40">
        <f t="shared" si="233"/>
        <v>0.345507958480443</v>
      </c>
      <c r="XK16" s="40">
        <f t="shared" si="233"/>
        <v>0.381367868941779</v>
      </c>
      <c r="XL16" s="40">
        <f t="shared" si="233"/>
        <v>0.348302546930461</v>
      </c>
      <c r="XM16" s="40">
        <f t="shared" si="233"/>
        <v>0.705078606147362</v>
      </c>
      <c r="XN16" s="40">
        <f t="shared" si="233"/>
        <v>0.471925718283623</v>
      </c>
      <c r="XO16" s="40">
        <f t="shared" si="233"/>
        <v>0.379063402650233</v>
      </c>
      <c r="XP16" s="40">
        <f t="shared" si="233"/>
        <v>0.373982888532436</v>
      </c>
      <c r="XQ16" s="40">
        <f t="shared" si="233"/>
        <v>0.424991083774973</v>
      </c>
      <c r="XR16" s="40">
        <f t="shared" si="233"/>
        <v>0.35249128802082</v>
      </c>
      <c r="XS16" s="40">
        <f t="shared" si="233"/>
        <v>0.492964965234517</v>
      </c>
      <c r="XT16" s="40">
        <f t="shared" si="233"/>
        <v>0.272302948205662</v>
      </c>
      <c r="XU16" s="40">
        <f t="shared" si="233"/>
        <v>0.785591349644406</v>
      </c>
      <c r="XV16" s="40">
        <f t="shared" si="233"/>
        <v>0.441773780309787</v>
      </c>
      <c r="XW16" s="40">
        <f t="shared" si="233"/>
        <v>0.472547067392117</v>
      </c>
      <c r="XX16" s="40">
        <f t="shared" si="233"/>
        <v>0.497326203417936</v>
      </c>
      <c r="XY16" s="40">
        <f t="shared" si="233"/>
        <v>1.73941133743178</v>
      </c>
      <c r="XZ16" s="40">
        <f t="shared" si="233"/>
        <v>0.569873855077297</v>
      </c>
      <c r="YA16" s="40">
        <f t="shared" si="233"/>
        <v>0.816947874380766</v>
      </c>
      <c r="YB16" s="40" t="str">
        <f t="shared" si="233"/>
        <v/>
      </c>
      <c r="YC16" s="41">
        <f t="shared" si="233"/>
        <v>0.431863670127463</v>
      </c>
    </row>
    <row r="17" s="18" customFormat="1" customHeight="1" spans="1:653">
      <c r="A17" s="67"/>
      <c r="B17" s="69" t="s">
        <v>66</v>
      </c>
      <c r="C17" s="52">
        <f t="shared" ref="C17:R17" si="234">SUM(C16:C16)</f>
        <v>88281.39</v>
      </c>
      <c r="D17" s="52">
        <f t="shared" si="234"/>
        <v>7078.25</v>
      </c>
      <c r="E17" s="52">
        <f t="shared" si="234"/>
        <v>70392.76</v>
      </c>
      <c r="F17" s="52">
        <f t="shared" si="234"/>
        <v>66331.84</v>
      </c>
      <c r="G17" s="52">
        <f t="shared" si="234"/>
        <v>25879.37</v>
      </c>
      <c r="H17" s="52">
        <f t="shared" si="234"/>
        <v>46174.08</v>
      </c>
      <c r="I17" s="52">
        <f t="shared" si="234"/>
        <v>159464.68</v>
      </c>
      <c r="J17" s="52">
        <f t="shared" si="234"/>
        <v>18591.43</v>
      </c>
      <c r="K17" s="52">
        <f t="shared" si="234"/>
        <v>50283.76</v>
      </c>
      <c r="L17" s="53">
        <f t="shared" si="234"/>
        <v>147257.23</v>
      </c>
      <c r="M17" s="52">
        <f t="shared" si="234"/>
        <v>10913</v>
      </c>
      <c r="N17" s="52">
        <f t="shared" si="234"/>
        <v>16067.57</v>
      </c>
      <c r="O17" s="52">
        <f t="shared" si="234"/>
        <v>1082.76</v>
      </c>
      <c r="P17" s="52">
        <f t="shared" si="234"/>
        <v>40114.13</v>
      </c>
      <c r="Q17" s="53">
        <f t="shared" si="234"/>
        <v>155110.59</v>
      </c>
      <c r="R17" s="52">
        <f t="shared" si="234"/>
        <v>11015.49</v>
      </c>
      <c r="S17" s="54" t="str">
        <f>IFERROR(#REF!/#REF!,"")</f>
        <v/>
      </c>
      <c r="T17" s="52">
        <f t="shared" ref="T17:AA17" si="235">SUM(T16:T16)</f>
        <v>121933.61</v>
      </c>
      <c r="U17" s="52">
        <f t="shared" si="235"/>
        <v>109694.04</v>
      </c>
      <c r="V17" s="52">
        <f t="shared" si="235"/>
        <v>44629.95</v>
      </c>
      <c r="W17" s="52">
        <f t="shared" si="235"/>
        <v>0</v>
      </c>
      <c r="X17" s="53">
        <f t="shared" si="235"/>
        <v>0</v>
      </c>
      <c r="Y17" s="52">
        <f t="shared" si="235"/>
        <v>0</v>
      </c>
      <c r="Z17" s="52">
        <f t="shared" si="235"/>
        <v>0</v>
      </c>
      <c r="AA17" s="55">
        <f t="shared" si="235"/>
        <v>1190295.93</v>
      </c>
      <c r="AB17" s="54">
        <f t="shared" ref="AB17:AZ17" si="236">IFERROR(C17/C$10,"")</f>
        <v>0.287086930426914</v>
      </c>
      <c r="AC17" s="54">
        <f t="shared" si="236"/>
        <v>0.425395285719351</v>
      </c>
      <c r="AD17" s="54">
        <f t="shared" si="236"/>
        <v>0.392808586786055</v>
      </c>
      <c r="AE17" s="54">
        <f t="shared" si="236"/>
        <v>0.465264183886295</v>
      </c>
      <c r="AF17" s="54">
        <f t="shared" si="236"/>
        <v>0.301059889226346</v>
      </c>
      <c r="AG17" s="54">
        <f t="shared" si="236"/>
        <v>0.312787085669943</v>
      </c>
      <c r="AH17" s="54">
        <f t="shared" si="236"/>
        <v>0.36507925496987</v>
      </c>
      <c r="AI17" s="54">
        <f t="shared" si="236"/>
        <v>0.340060240357809</v>
      </c>
      <c r="AJ17" s="54">
        <f t="shared" si="236"/>
        <v>0.824579148431546</v>
      </c>
      <c r="AK17" s="54">
        <f t="shared" si="236"/>
        <v>0.437718846820085</v>
      </c>
      <c r="AL17" s="54">
        <f t="shared" si="236"/>
        <v>0.399417910524239</v>
      </c>
      <c r="AM17" s="54">
        <f t="shared" si="236"/>
        <v>0.349268197462238</v>
      </c>
      <c r="AN17" s="54">
        <f t="shared" si="236"/>
        <v>0.547094401018639</v>
      </c>
      <c r="AO17" s="54">
        <f t="shared" si="236"/>
        <v>0.355357879234175</v>
      </c>
      <c r="AP17" s="54">
        <f t="shared" si="236"/>
        <v>0.522884900529743</v>
      </c>
      <c r="AQ17" s="54">
        <f t="shared" si="236"/>
        <v>0.312603297810995</v>
      </c>
      <c r="AR17" s="54" t="str">
        <f t="shared" si="236"/>
        <v/>
      </c>
      <c r="AS17" s="54">
        <f t="shared" si="236"/>
        <v>0.425561340950752</v>
      </c>
      <c r="AT17" s="54">
        <f t="shared" si="236"/>
        <v>0.537082125444936</v>
      </c>
      <c r="AU17" s="54">
        <f t="shared" si="236"/>
        <v>0.50935877900756</v>
      </c>
      <c r="AV17" s="54" t="str">
        <f t="shared" si="236"/>
        <v/>
      </c>
      <c r="AW17" s="54" t="str">
        <f t="shared" si="236"/>
        <v/>
      </c>
      <c r="AX17" s="54" t="str">
        <f t="shared" si="236"/>
        <v/>
      </c>
      <c r="AY17" s="54" t="str">
        <f t="shared" si="236"/>
        <v/>
      </c>
      <c r="AZ17" s="56">
        <f t="shared" si="236"/>
        <v>0.415196932924921</v>
      </c>
      <c r="BA17" s="52">
        <f t="shared" ref="BA17:BP17" si="237">SUM(BA16:BA16)</f>
        <v>64566.07</v>
      </c>
      <c r="BB17" s="52">
        <f t="shared" si="237"/>
        <v>7950.45</v>
      </c>
      <c r="BC17" s="52">
        <f t="shared" si="237"/>
        <v>54751</v>
      </c>
      <c r="BD17" s="52">
        <f t="shared" si="237"/>
        <v>63031.79</v>
      </c>
      <c r="BE17" s="52">
        <f t="shared" si="237"/>
        <v>24779.04</v>
      </c>
      <c r="BF17" s="52">
        <f t="shared" si="237"/>
        <v>35844.9</v>
      </c>
      <c r="BG17" s="52">
        <f t="shared" si="237"/>
        <v>125339.41</v>
      </c>
      <c r="BH17" s="52">
        <f t="shared" si="237"/>
        <v>32491.23</v>
      </c>
      <c r="BI17" s="52">
        <f t="shared" si="237"/>
        <v>22932.78</v>
      </c>
      <c r="BJ17" s="53">
        <f t="shared" si="237"/>
        <v>93573.48</v>
      </c>
      <c r="BK17" s="52">
        <f t="shared" si="237"/>
        <v>9526.48</v>
      </c>
      <c r="BL17" s="52">
        <f t="shared" si="237"/>
        <v>11459.44</v>
      </c>
      <c r="BM17" s="52">
        <f t="shared" si="237"/>
        <v>147.23</v>
      </c>
      <c r="BN17" s="52">
        <f t="shared" si="237"/>
        <v>28887.85</v>
      </c>
      <c r="BO17" s="53">
        <f t="shared" si="237"/>
        <v>150613.88</v>
      </c>
      <c r="BP17" s="52">
        <f t="shared" si="237"/>
        <v>5059.76</v>
      </c>
      <c r="BQ17" s="54" t="str">
        <f>IFERROR(#REF!/#REF!,"")</f>
        <v/>
      </c>
      <c r="BR17" s="53">
        <f t="shared" ref="BR17:BY17" si="238">SUM(BR16:BR16)</f>
        <v>112888.98</v>
      </c>
      <c r="BS17" s="53">
        <f t="shared" si="238"/>
        <v>111118.25</v>
      </c>
      <c r="BT17" s="53">
        <f t="shared" si="238"/>
        <v>38474.57</v>
      </c>
      <c r="BU17" s="52">
        <f t="shared" si="238"/>
        <v>0</v>
      </c>
      <c r="BV17" s="52">
        <f t="shared" si="238"/>
        <v>0</v>
      </c>
      <c r="BW17" s="52">
        <f t="shared" si="238"/>
        <v>0</v>
      </c>
      <c r="BX17" s="52">
        <f t="shared" si="238"/>
        <v>0</v>
      </c>
      <c r="BY17" s="55">
        <f t="shared" si="238"/>
        <v>993436.59</v>
      </c>
      <c r="BZ17" s="54">
        <f t="shared" ref="BZ17:CX17" si="239">IFERROR(BA17/BA$10,"")</f>
        <v>0.324682174783906</v>
      </c>
      <c r="CA17" s="54">
        <f t="shared" si="239"/>
        <v>0.715871733851259</v>
      </c>
      <c r="CB17" s="54">
        <f t="shared" si="239"/>
        <v>0.385596002213692</v>
      </c>
      <c r="CC17" s="54">
        <f t="shared" si="239"/>
        <v>0.664208613117441</v>
      </c>
      <c r="CD17" s="54">
        <f t="shared" si="239"/>
        <v>0.373218726545848</v>
      </c>
      <c r="CE17" s="54">
        <f t="shared" si="239"/>
        <v>0.319476308731293</v>
      </c>
      <c r="CF17" s="54">
        <f t="shared" si="239"/>
        <v>0.458643073161635</v>
      </c>
      <c r="CG17" s="54">
        <f t="shared" si="239"/>
        <v>0.735799871823004</v>
      </c>
      <c r="CH17" s="54">
        <f t="shared" si="239"/>
        <v>0.742112651535401</v>
      </c>
      <c r="CI17" s="54">
        <f t="shared" si="239"/>
        <v>0.523702901302471</v>
      </c>
      <c r="CJ17" s="54">
        <f t="shared" si="239"/>
        <v>0.553008274969306</v>
      </c>
      <c r="CK17" s="54">
        <f t="shared" si="239"/>
        <v>0.498015446186714</v>
      </c>
      <c r="CL17" s="54">
        <f t="shared" si="239"/>
        <v>0.193037891700538</v>
      </c>
      <c r="CM17" s="54">
        <f t="shared" si="239"/>
        <v>0.432576206238456</v>
      </c>
      <c r="CN17" s="54">
        <f t="shared" si="239"/>
        <v>0.628300038933528</v>
      </c>
      <c r="CO17" s="54">
        <f t="shared" si="239"/>
        <v>0.300858140442009</v>
      </c>
      <c r="CP17" s="54" t="str">
        <f t="shared" si="239"/>
        <v/>
      </c>
      <c r="CQ17" s="54">
        <f t="shared" si="239"/>
        <v>0.543894813483209</v>
      </c>
      <c r="CR17" s="54">
        <f t="shared" si="239"/>
        <v>0.559024189597128</v>
      </c>
      <c r="CS17" s="54">
        <f t="shared" si="239"/>
        <v>0.577481554905424</v>
      </c>
      <c r="CT17" s="54" t="str">
        <f t="shared" si="239"/>
        <v/>
      </c>
      <c r="CU17" s="54" t="str">
        <f t="shared" si="239"/>
        <v/>
      </c>
      <c r="CV17" s="54" t="str">
        <f t="shared" si="239"/>
        <v/>
      </c>
      <c r="CW17" s="54" t="str">
        <f t="shared" si="239"/>
        <v/>
      </c>
      <c r="CX17" s="56">
        <f t="shared" si="239"/>
        <v>0.499281448683903</v>
      </c>
      <c r="CY17" s="57">
        <f t="shared" ref="CY17:DW17" si="240">SUM(CY16:CY16)</f>
        <v>97758.25</v>
      </c>
      <c r="CZ17" s="52">
        <f t="shared" si="240"/>
        <v>22790.46</v>
      </c>
      <c r="DA17" s="52">
        <f t="shared" si="240"/>
        <v>125122.58</v>
      </c>
      <c r="DB17" s="52">
        <f t="shared" si="240"/>
        <v>134687.7</v>
      </c>
      <c r="DC17" s="52">
        <f t="shared" si="240"/>
        <v>32835.5</v>
      </c>
      <c r="DD17" s="52">
        <f t="shared" si="240"/>
        <v>68970.58</v>
      </c>
      <c r="DE17" s="52">
        <f t="shared" si="240"/>
        <v>187659.86</v>
      </c>
      <c r="DF17" s="52">
        <f t="shared" si="240"/>
        <v>40505.66</v>
      </c>
      <c r="DG17" s="52">
        <f t="shared" si="240"/>
        <v>54337.35</v>
      </c>
      <c r="DH17" s="53">
        <f t="shared" si="240"/>
        <v>144921.04</v>
      </c>
      <c r="DI17" s="52">
        <f t="shared" si="240"/>
        <v>18117.49</v>
      </c>
      <c r="DJ17" s="52">
        <f t="shared" si="240"/>
        <v>30273.18</v>
      </c>
      <c r="DK17" s="52">
        <f t="shared" si="240"/>
        <v>128.46</v>
      </c>
      <c r="DL17" s="52">
        <f t="shared" si="240"/>
        <v>52900.94</v>
      </c>
      <c r="DM17" s="53">
        <f t="shared" si="240"/>
        <v>253050.96</v>
      </c>
      <c r="DN17" s="52">
        <f t="shared" si="240"/>
        <v>3471.93</v>
      </c>
      <c r="DO17" s="52">
        <f t="shared" si="240"/>
        <v>47265.03</v>
      </c>
      <c r="DP17" s="53">
        <f t="shared" si="240"/>
        <v>196147.52</v>
      </c>
      <c r="DQ17" s="53">
        <f t="shared" si="240"/>
        <v>144738.03</v>
      </c>
      <c r="DR17" s="53">
        <f t="shared" si="240"/>
        <v>65502.61</v>
      </c>
      <c r="DS17" s="52">
        <f t="shared" si="240"/>
        <v>0</v>
      </c>
      <c r="DT17" s="52">
        <f t="shared" si="240"/>
        <v>0</v>
      </c>
      <c r="DU17" s="52">
        <f t="shared" si="240"/>
        <v>0</v>
      </c>
      <c r="DV17" s="52">
        <f t="shared" si="240"/>
        <v>0</v>
      </c>
      <c r="DW17" s="55">
        <f t="shared" si="240"/>
        <v>1721185.13</v>
      </c>
      <c r="DX17" s="54">
        <f t="shared" ref="DX17:EV17" si="241">IFERROR(CY17/CY$10,"")</f>
        <v>0.257608235473711</v>
      </c>
      <c r="DY17" s="54">
        <f t="shared" si="241"/>
        <v>0.447010951645327</v>
      </c>
      <c r="DZ17" s="54">
        <f t="shared" si="241"/>
        <v>0.361508338168655</v>
      </c>
      <c r="EA17" s="54">
        <f t="shared" si="241"/>
        <v>0.528496695711158</v>
      </c>
      <c r="EB17" s="54">
        <f t="shared" si="241"/>
        <v>0.276226780289624</v>
      </c>
      <c r="EC17" s="54">
        <f t="shared" si="241"/>
        <v>0.293230393055519</v>
      </c>
      <c r="ED17" s="54">
        <f t="shared" si="241"/>
        <v>0.358020983830395</v>
      </c>
      <c r="EE17" s="54">
        <f t="shared" si="241"/>
        <v>0.275968686768159</v>
      </c>
      <c r="EF17" s="54">
        <f t="shared" si="241"/>
        <v>0.754106011880892</v>
      </c>
      <c r="EG17" s="54">
        <f t="shared" si="241"/>
        <v>0.458118654978059</v>
      </c>
      <c r="EH17" s="54">
        <f t="shared" si="241"/>
        <v>0.384194076272241</v>
      </c>
      <c r="EI17" s="54">
        <f t="shared" si="241"/>
        <v>0.419232424103983</v>
      </c>
      <c r="EJ17" s="54">
        <f t="shared" si="241"/>
        <v>0.351165905798092</v>
      </c>
      <c r="EK17" s="54">
        <f t="shared" si="241"/>
        <v>0.350146694958552</v>
      </c>
      <c r="EL17" s="54">
        <f t="shared" si="241"/>
        <v>0.47560516557308</v>
      </c>
      <c r="EM17" s="54">
        <f t="shared" si="241"/>
        <v>0.201615745856835</v>
      </c>
      <c r="EN17" s="54">
        <f t="shared" si="241"/>
        <v>1.43303053703819</v>
      </c>
      <c r="EO17" s="54">
        <f t="shared" si="241"/>
        <v>0.438754067641622</v>
      </c>
      <c r="EP17" s="54">
        <f t="shared" si="241"/>
        <v>0.450442356971547</v>
      </c>
      <c r="EQ17" s="54">
        <f t="shared" si="241"/>
        <v>0.45376709707245</v>
      </c>
      <c r="ER17" s="54" t="str">
        <f t="shared" si="241"/>
        <v/>
      </c>
      <c r="ES17" s="54" t="str">
        <f t="shared" si="241"/>
        <v/>
      </c>
      <c r="ET17" s="54" t="str">
        <f t="shared" si="241"/>
        <v/>
      </c>
      <c r="EU17" s="54" t="str">
        <f t="shared" si="241"/>
        <v/>
      </c>
      <c r="EV17" s="56">
        <f t="shared" si="241"/>
        <v>0.408768919066976</v>
      </c>
      <c r="EW17" s="52">
        <f t="shared" ref="EW17:FU17" si="242">SUM(EW16:EW16)</f>
        <v>77172.1</v>
      </c>
      <c r="EX17" s="52">
        <f t="shared" si="242"/>
        <v>12448.88</v>
      </c>
      <c r="EY17" s="52">
        <f t="shared" si="242"/>
        <v>98103.38</v>
      </c>
      <c r="EZ17" s="52">
        <f t="shared" si="242"/>
        <v>145548.63</v>
      </c>
      <c r="FA17" s="52">
        <f t="shared" si="242"/>
        <v>17256.34</v>
      </c>
      <c r="FB17" s="52">
        <f t="shared" si="242"/>
        <v>68137.46</v>
      </c>
      <c r="FC17" s="52">
        <f t="shared" si="242"/>
        <v>169635.72</v>
      </c>
      <c r="FD17" s="52">
        <f t="shared" si="242"/>
        <v>9663.54</v>
      </c>
      <c r="FE17" s="52">
        <f t="shared" si="242"/>
        <v>72055.4</v>
      </c>
      <c r="FF17" s="53">
        <f t="shared" si="242"/>
        <v>184950.24</v>
      </c>
      <c r="FG17" s="52">
        <f t="shared" si="242"/>
        <v>18154.18</v>
      </c>
      <c r="FH17" s="52">
        <f t="shared" si="242"/>
        <v>19904.98</v>
      </c>
      <c r="FI17" s="52">
        <f t="shared" si="242"/>
        <v>0</v>
      </c>
      <c r="FJ17" s="52">
        <f t="shared" si="242"/>
        <v>51252.94</v>
      </c>
      <c r="FK17" s="53">
        <f t="shared" si="242"/>
        <v>244296.94</v>
      </c>
      <c r="FL17" s="52">
        <f t="shared" si="242"/>
        <v>0</v>
      </c>
      <c r="FM17" s="52">
        <f t="shared" si="242"/>
        <v>64374.8</v>
      </c>
      <c r="FN17" s="53">
        <f t="shared" si="242"/>
        <v>171222.37</v>
      </c>
      <c r="FO17" s="53">
        <f t="shared" si="242"/>
        <v>154941.97</v>
      </c>
      <c r="FP17" s="53">
        <f t="shared" si="242"/>
        <v>63690.46</v>
      </c>
      <c r="FQ17" s="52">
        <f t="shared" si="242"/>
        <v>0</v>
      </c>
      <c r="FR17" s="52">
        <f t="shared" si="242"/>
        <v>0</v>
      </c>
      <c r="FS17" s="52">
        <f t="shared" si="242"/>
        <v>0</v>
      </c>
      <c r="FT17" s="52">
        <f t="shared" si="242"/>
        <v>0</v>
      </c>
      <c r="FU17" s="55">
        <f t="shared" si="242"/>
        <v>1642810.33</v>
      </c>
      <c r="FV17" s="54">
        <f t="shared" ref="FV17:GT17" si="243">IFERROR(EW17/EW$10,"")</f>
        <v>0.248128907513981</v>
      </c>
      <c r="FW17" s="54">
        <f t="shared" si="243"/>
        <v>0.364810896665704</v>
      </c>
      <c r="FX17" s="54">
        <f t="shared" si="243"/>
        <v>0.339957717786179</v>
      </c>
      <c r="FY17" s="54">
        <f t="shared" si="243"/>
        <v>0.489484130660786</v>
      </c>
      <c r="FZ17" s="54">
        <f t="shared" si="243"/>
        <v>0.229206367337939</v>
      </c>
      <c r="GA17" s="54">
        <f t="shared" si="243"/>
        <v>0.352750155984123</v>
      </c>
      <c r="GB17" s="54">
        <f t="shared" si="243"/>
        <v>0.380924061465227</v>
      </c>
      <c r="GC17" s="54">
        <f t="shared" si="243"/>
        <v>0.176392345624247</v>
      </c>
      <c r="GD17" s="54">
        <f t="shared" si="243"/>
        <v>0.876669562318597</v>
      </c>
      <c r="GE17" s="54">
        <f t="shared" si="243"/>
        <v>0.507896608037654</v>
      </c>
      <c r="GF17" s="54">
        <f t="shared" si="243"/>
        <v>0.395570542859297</v>
      </c>
      <c r="GG17" s="54">
        <f t="shared" si="243"/>
        <v>0.357929398377709</v>
      </c>
      <c r="GH17" s="54">
        <f t="shared" si="243"/>
        <v>0</v>
      </c>
      <c r="GI17" s="54">
        <f t="shared" si="243"/>
        <v>0.359998123200382</v>
      </c>
      <c r="GJ17" s="54">
        <f t="shared" si="243"/>
        <v>0.472286278744018</v>
      </c>
      <c r="GK17" s="54">
        <f t="shared" si="243"/>
        <v>0</v>
      </c>
      <c r="GL17" s="54">
        <f t="shared" si="243"/>
        <v>0.669549073549226</v>
      </c>
      <c r="GM17" s="54">
        <f t="shared" si="243"/>
        <v>0.439458533598343</v>
      </c>
      <c r="GN17" s="54">
        <f t="shared" si="243"/>
        <v>0.456533423204881</v>
      </c>
      <c r="GO17" s="54">
        <f t="shared" si="243"/>
        <v>0.484321046338841</v>
      </c>
      <c r="GP17" s="54" t="str">
        <f t="shared" si="243"/>
        <v/>
      </c>
      <c r="GQ17" s="54" t="str">
        <f t="shared" si="243"/>
        <v/>
      </c>
      <c r="GR17" s="54" t="str">
        <f t="shared" si="243"/>
        <v/>
      </c>
      <c r="GS17" s="54" t="str">
        <f t="shared" si="243"/>
        <v/>
      </c>
      <c r="GT17" s="56">
        <f t="shared" si="243"/>
        <v>0.424931650401426</v>
      </c>
      <c r="GU17" s="52">
        <f t="shared" ref="GU17:HS17" si="244">SUM(GU16:GU16)</f>
        <v>77660.74</v>
      </c>
      <c r="GV17" s="52">
        <f t="shared" si="244"/>
        <v>13067.44</v>
      </c>
      <c r="GW17" s="52">
        <f t="shared" si="244"/>
        <v>66247.56</v>
      </c>
      <c r="GX17" s="52">
        <f t="shared" si="244"/>
        <v>131318.79</v>
      </c>
      <c r="GY17" s="52">
        <f t="shared" si="244"/>
        <v>12421.75</v>
      </c>
      <c r="GZ17" s="52">
        <f t="shared" si="244"/>
        <v>71036.19</v>
      </c>
      <c r="HA17" s="52">
        <f t="shared" si="244"/>
        <v>179051</v>
      </c>
      <c r="HB17" s="52">
        <f t="shared" si="244"/>
        <v>6535.46</v>
      </c>
      <c r="HC17" s="52">
        <f t="shared" si="244"/>
        <v>81790.82</v>
      </c>
      <c r="HD17" s="53">
        <f t="shared" si="244"/>
        <v>184170.16</v>
      </c>
      <c r="HE17" s="52">
        <f t="shared" si="244"/>
        <v>15801.98</v>
      </c>
      <c r="HF17" s="52">
        <f t="shared" si="244"/>
        <v>12685.63</v>
      </c>
      <c r="HG17" s="52">
        <f t="shared" si="244"/>
        <v>0</v>
      </c>
      <c r="HH17" s="52">
        <f t="shared" si="244"/>
        <v>42619.48</v>
      </c>
      <c r="HI17" s="53">
        <f t="shared" si="244"/>
        <v>257998.89</v>
      </c>
      <c r="HJ17" s="52">
        <f t="shared" si="244"/>
        <v>0</v>
      </c>
      <c r="HK17" s="52">
        <f t="shared" si="244"/>
        <v>48762.63</v>
      </c>
      <c r="HL17" s="53">
        <f t="shared" si="244"/>
        <v>185320.22</v>
      </c>
      <c r="HM17" s="53">
        <f t="shared" si="244"/>
        <v>138853.49</v>
      </c>
      <c r="HN17" s="53">
        <f t="shared" si="244"/>
        <v>72539.79</v>
      </c>
      <c r="HO17" s="52">
        <f t="shared" si="244"/>
        <v>3446.22</v>
      </c>
      <c r="HP17" s="53">
        <f t="shared" si="244"/>
        <v>71633.36</v>
      </c>
      <c r="HQ17" s="52">
        <f t="shared" si="244"/>
        <v>0</v>
      </c>
      <c r="HR17" s="52">
        <f t="shared" si="244"/>
        <v>0</v>
      </c>
      <c r="HS17" s="55">
        <f t="shared" si="244"/>
        <v>1672961.6</v>
      </c>
      <c r="HT17" s="54">
        <f t="shared" ref="HT17:IR17" si="245">IFERROR(GU17/GU$10,"")</f>
        <v>0.29168185437281</v>
      </c>
      <c r="HU17" s="54">
        <f t="shared" si="245"/>
        <v>0.571528541350114</v>
      </c>
      <c r="HV17" s="54">
        <f t="shared" si="245"/>
        <v>0.322612685335032</v>
      </c>
      <c r="HW17" s="54">
        <f t="shared" si="245"/>
        <v>0.493310235342569</v>
      </c>
      <c r="HX17" s="54">
        <f t="shared" si="245"/>
        <v>0.308879507215123</v>
      </c>
      <c r="HY17" s="54">
        <f t="shared" si="245"/>
        <v>0.398359851517744</v>
      </c>
      <c r="HZ17" s="54">
        <f t="shared" si="245"/>
        <v>0.382347063149992</v>
      </c>
      <c r="IA17" s="54">
        <f t="shared" si="245"/>
        <v>0.489093276656892</v>
      </c>
      <c r="IB17" s="54">
        <f t="shared" si="245"/>
        <v>0.598888680531642</v>
      </c>
      <c r="IC17" s="54">
        <f t="shared" si="245"/>
        <v>0.473625703577939</v>
      </c>
      <c r="ID17" s="54">
        <f t="shared" si="245"/>
        <v>0.332775688011763</v>
      </c>
      <c r="IE17" s="54">
        <f t="shared" si="245"/>
        <v>0.28094940902785</v>
      </c>
      <c r="IF17" s="54" t="str">
        <f t="shared" si="245"/>
        <v/>
      </c>
      <c r="IG17" s="54">
        <f t="shared" si="245"/>
        <v>0.328888449199504</v>
      </c>
      <c r="IH17" s="54">
        <f t="shared" si="245"/>
        <v>0.487231404034649</v>
      </c>
      <c r="II17" s="54">
        <f t="shared" si="245"/>
        <v>0</v>
      </c>
      <c r="IJ17" s="54">
        <f t="shared" si="245"/>
        <v>0.59880535197014</v>
      </c>
      <c r="IK17" s="54">
        <f t="shared" si="245"/>
        <v>0.432384657819677</v>
      </c>
      <c r="IL17" s="54">
        <f t="shared" si="245"/>
        <v>0.435377002550611</v>
      </c>
      <c r="IM17" s="54">
        <f t="shared" si="245"/>
        <v>0.506749944165846</v>
      </c>
      <c r="IN17" s="54">
        <f t="shared" si="245"/>
        <v>7.93000138064336</v>
      </c>
      <c r="IO17" s="54">
        <f t="shared" si="245"/>
        <v>0.660031889756001</v>
      </c>
      <c r="IP17" s="54" t="str">
        <f t="shared" si="245"/>
        <v/>
      </c>
      <c r="IQ17" s="54" t="str">
        <f t="shared" si="245"/>
        <v/>
      </c>
      <c r="IR17" s="56">
        <f t="shared" si="245"/>
        <v>0.43801655508607</v>
      </c>
      <c r="IS17" s="52">
        <f t="shared" ref="IS17:JQ17" si="246">SUM(IS16:IS16)</f>
        <v>68910.84</v>
      </c>
      <c r="IT17" s="52">
        <f t="shared" si="246"/>
        <v>9943.91</v>
      </c>
      <c r="IU17" s="52">
        <f t="shared" si="246"/>
        <v>56105.25</v>
      </c>
      <c r="IV17" s="52">
        <f t="shared" si="246"/>
        <v>94802.77</v>
      </c>
      <c r="IW17" s="52">
        <f t="shared" si="246"/>
        <v>16857.42</v>
      </c>
      <c r="IX17" s="52">
        <f t="shared" si="246"/>
        <v>78462.8</v>
      </c>
      <c r="IY17" s="52">
        <f t="shared" si="246"/>
        <v>159959.7</v>
      </c>
      <c r="IZ17" s="52">
        <f t="shared" si="246"/>
        <v>6326.11</v>
      </c>
      <c r="JA17" s="52">
        <f t="shared" si="246"/>
        <v>79858.04</v>
      </c>
      <c r="JB17" s="53">
        <f t="shared" si="246"/>
        <v>151840.12</v>
      </c>
      <c r="JC17" s="52">
        <f t="shared" si="246"/>
        <v>11239.64</v>
      </c>
      <c r="JD17" s="52">
        <f t="shared" si="246"/>
        <v>9327.96</v>
      </c>
      <c r="JE17" s="52">
        <f t="shared" si="246"/>
        <v>0</v>
      </c>
      <c r="JF17" s="52">
        <f t="shared" si="246"/>
        <v>39865.41</v>
      </c>
      <c r="JG17" s="53">
        <f t="shared" si="246"/>
        <v>183643.71</v>
      </c>
      <c r="JH17" s="52">
        <f t="shared" si="246"/>
        <v>0</v>
      </c>
      <c r="JI17" s="52">
        <f t="shared" si="246"/>
        <v>81842.52</v>
      </c>
      <c r="JJ17" s="53">
        <f t="shared" si="246"/>
        <v>163445.78</v>
      </c>
      <c r="JK17" s="53">
        <f t="shared" si="246"/>
        <v>98401.13</v>
      </c>
      <c r="JL17" s="53">
        <f t="shared" si="246"/>
        <v>96242.24</v>
      </c>
      <c r="JM17" s="52">
        <f t="shared" si="246"/>
        <v>9053.99</v>
      </c>
      <c r="JN17" s="53">
        <f t="shared" si="246"/>
        <v>50403.16</v>
      </c>
      <c r="JO17" s="52">
        <f t="shared" si="246"/>
        <v>23529.7</v>
      </c>
      <c r="JP17" s="52">
        <f t="shared" si="246"/>
        <v>0</v>
      </c>
      <c r="JQ17" s="55">
        <f t="shared" si="246"/>
        <v>1490062.2</v>
      </c>
      <c r="JR17" s="54">
        <f t="shared" ref="JR17:KP17" si="247">IFERROR(IS17/IS$10,"")</f>
        <v>0.284591015359306</v>
      </c>
      <c r="JS17" s="54">
        <f t="shared" si="247"/>
        <v>0.530618071059919</v>
      </c>
      <c r="JT17" s="54">
        <f t="shared" si="247"/>
        <v>0.333280920258792</v>
      </c>
      <c r="JU17" s="54">
        <f t="shared" si="247"/>
        <v>0.458703918658909</v>
      </c>
      <c r="JV17" s="54">
        <f t="shared" si="247"/>
        <v>0.454071674574176</v>
      </c>
      <c r="JW17" s="54">
        <f t="shared" si="247"/>
        <v>0.391534650278603</v>
      </c>
      <c r="JX17" s="54">
        <f t="shared" si="247"/>
        <v>0.376596450225704</v>
      </c>
      <c r="JY17" s="54">
        <f t="shared" si="247"/>
        <v>0.455916469137525</v>
      </c>
      <c r="JZ17" s="54">
        <f t="shared" si="247"/>
        <v>0.615883822303058</v>
      </c>
      <c r="KA17" s="54">
        <f t="shared" si="247"/>
        <v>0.45074338164133</v>
      </c>
      <c r="KB17" s="54">
        <f t="shared" si="247"/>
        <v>0.313417836165338</v>
      </c>
      <c r="KC17" s="54">
        <f t="shared" si="247"/>
        <v>0.378400876232202</v>
      </c>
      <c r="KD17" s="54" t="str">
        <f t="shared" si="247"/>
        <v/>
      </c>
      <c r="KE17" s="54">
        <f t="shared" si="247"/>
        <v>0.325334875621596</v>
      </c>
      <c r="KF17" s="54">
        <f t="shared" si="247"/>
        <v>0.44818461806992</v>
      </c>
      <c r="KG17" s="54" t="str">
        <f t="shared" si="247"/>
        <v/>
      </c>
      <c r="KH17" s="54">
        <f t="shared" si="247"/>
        <v>0.836854578907628</v>
      </c>
      <c r="KI17" s="54">
        <f t="shared" si="247"/>
        <v>0.415645752546363</v>
      </c>
      <c r="KJ17" s="54">
        <f t="shared" si="247"/>
        <v>0.445484444509226</v>
      </c>
      <c r="KK17" s="54">
        <f t="shared" si="247"/>
        <v>0.498644897710498</v>
      </c>
      <c r="KL17" s="54">
        <f t="shared" si="247"/>
        <v>1.34095837011321</v>
      </c>
      <c r="KM17" s="54">
        <f t="shared" si="247"/>
        <v>0.477228536477299</v>
      </c>
      <c r="KN17" s="54">
        <f t="shared" si="247"/>
        <v>0.816947874380766</v>
      </c>
      <c r="KO17" s="54" t="str">
        <f t="shared" si="247"/>
        <v/>
      </c>
      <c r="KP17" s="56">
        <f t="shared" si="247"/>
        <v>0.436013086260666</v>
      </c>
      <c r="KQ17" s="52">
        <f t="shared" ref="KQ17:LO17" si="248">SUM(KQ16:KQ16)</f>
        <v>0</v>
      </c>
      <c r="KR17" s="52">
        <f t="shared" si="248"/>
        <v>0</v>
      </c>
      <c r="KS17" s="52">
        <f t="shared" si="248"/>
        <v>0</v>
      </c>
      <c r="KT17" s="52">
        <f t="shared" si="248"/>
        <v>0</v>
      </c>
      <c r="KU17" s="52">
        <f t="shared" si="248"/>
        <v>0</v>
      </c>
      <c r="KV17" s="52">
        <f t="shared" si="248"/>
        <v>0</v>
      </c>
      <c r="KW17" s="52">
        <f t="shared" si="248"/>
        <v>0</v>
      </c>
      <c r="KX17" s="52">
        <f t="shared" si="248"/>
        <v>0</v>
      </c>
      <c r="KY17" s="52">
        <f t="shared" si="248"/>
        <v>0</v>
      </c>
      <c r="KZ17" s="52">
        <f t="shared" si="248"/>
        <v>0</v>
      </c>
      <c r="LA17" s="52">
        <f t="shared" si="248"/>
        <v>0</v>
      </c>
      <c r="LB17" s="52">
        <f t="shared" si="248"/>
        <v>0</v>
      </c>
      <c r="LC17" s="52">
        <f t="shared" si="248"/>
        <v>0</v>
      </c>
      <c r="LD17" s="52">
        <f t="shared" si="248"/>
        <v>0</v>
      </c>
      <c r="LE17" s="52">
        <f t="shared" si="248"/>
        <v>0</v>
      </c>
      <c r="LF17" s="52">
        <f t="shared" si="248"/>
        <v>0</v>
      </c>
      <c r="LG17" s="52">
        <f t="shared" si="248"/>
        <v>0</v>
      </c>
      <c r="LH17" s="52">
        <f t="shared" si="248"/>
        <v>0</v>
      </c>
      <c r="LI17" s="52">
        <f t="shared" si="248"/>
        <v>0</v>
      </c>
      <c r="LJ17" s="52">
        <f t="shared" si="248"/>
        <v>0</v>
      </c>
      <c r="LK17" s="52">
        <f t="shared" si="248"/>
        <v>0</v>
      </c>
      <c r="LL17" s="52">
        <f t="shared" si="248"/>
        <v>0</v>
      </c>
      <c r="LM17" s="52">
        <f t="shared" si="248"/>
        <v>0</v>
      </c>
      <c r="LN17" s="52">
        <f t="shared" si="248"/>
        <v>0</v>
      </c>
      <c r="LO17" s="55">
        <f t="shared" si="248"/>
        <v>0</v>
      </c>
      <c r="LP17" s="54" t="str">
        <f t="shared" ref="LP17:MN17" si="249">IFERROR(KQ17/KQ$10,"")</f>
        <v/>
      </c>
      <c r="LQ17" s="54" t="str">
        <f t="shared" si="249"/>
        <v/>
      </c>
      <c r="LR17" s="54" t="str">
        <f t="shared" si="249"/>
        <v/>
      </c>
      <c r="LS17" s="54" t="str">
        <f t="shared" si="249"/>
        <v/>
      </c>
      <c r="LT17" s="54" t="str">
        <f t="shared" si="249"/>
        <v/>
      </c>
      <c r="LU17" s="54" t="str">
        <f t="shared" si="249"/>
        <v/>
      </c>
      <c r="LV17" s="54" t="str">
        <f t="shared" si="249"/>
        <v/>
      </c>
      <c r="LW17" s="54" t="str">
        <f t="shared" si="249"/>
        <v/>
      </c>
      <c r="LX17" s="54" t="str">
        <f t="shared" si="249"/>
        <v/>
      </c>
      <c r="LY17" s="54" t="str">
        <f t="shared" si="249"/>
        <v/>
      </c>
      <c r="LZ17" s="54" t="str">
        <f t="shared" si="249"/>
        <v/>
      </c>
      <c r="MA17" s="54" t="str">
        <f t="shared" si="249"/>
        <v/>
      </c>
      <c r="MB17" s="54" t="str">
        <f t="shared" si="249"/>
        <v/>
      </c>
      <c r="MC17" s="54" t="str">
        <f t="shared" si="249"/>
        <v/>
      </c>
      <c r="MD17" s="54" t="str">
        <f t="shared" si="249"/>
        <v/>
      </c>
      <c r="ME17" s="54" t="str">
        <f t="shared" si="249"/>
        <v/>
      </c>
      <c r="MF17" s="54" t="str">
        <f t="shared" si="249"/>
        <v/>
      </c>
      <c r="MG17" s="54" t="str">
        <f t="shared" si="249"/>
        <v/>
      </c>
      <c r="MH17" s="54" t="str">
        <f t="shared" si="249"/>
        <v/>
      </c>
      <c r="MI17" s="54" t="str">
        <f t="shared" si="249"/>
        <v/>
      </c>
      <c r="MJ17" s="54" t="str">
        <f t="shared" si="249"/>
        <v/>
      </c>
      <c r="MK17" s="54" t="str">
        <f t="shared" si="249"/>
        <v/>
      </c>
      <c r="ML17" s="54" t="str">
        <f t="shared" si="249"/>
        <v/>
      </c>
      <c r="MM17" s="54" t="str">
        <f t="shared" si="249"/>
        <v/>
      </c>
      <c r="MN17" s="56" t="str">
        <f t="shared" si="249"/>
        <v/>
      </c>
      <c r="MO17" s="52">
        <f t="shared" ref="MO17:NM17" si="250">SUM(MO16:MO16)</f>
        <v>0</v>
      </c>
      <c r="MP17" s="52">
        <f t="shared" si="250"/>
        <v>0</v>
      </c>
      <c r="MQ17" s="52">
        <f t="shared" si="250"/>
        <v>0</v>
      </c>
      <c r="MR17" s="52">
        <f t="shared" si="250"/>
        <v>0</v>
      </c>
      <c r="MS17" s="52">
        <f t="shared" si="250"/>
        <v>0</v>
      </c>
      <c r="MT17" s="52">
        <f t="shared" si="250"/>
        <v>0</v>
      </c>
      <c r="MU17" s="52">
        <f t="shared" si="250"/>
        <v>0</v>
      </c>
      <c r="MV17" s="52">
        <f t="shared" si="250"/>
        <v>0</v>
      </c>
      <c r="MW17" s="52">
        <f t="shared" si="250"/>
        <v>0</v>
      </c>
      <c r="MX17" s="52">
        <f t="shared" si="250"/>
        <v>0</v>
      </c>
      <c r="MY17" s="52">
        <f t="shared" si="250"/>
        <v>0</v>
      </c>
      <c r="MZ17" s="52">
        <f t="shared" si="250"/>
        <v>0</v>
      </c>
      <c r="NA17" s="52">
        <f t="shared" si="250"/>
        <v>0</v>
      </c>
      <c r="NB17" s="52">
        <f t="shared" si="250"/>
        <v>0</v>
      </c>
      <c r="NC17" s="52">
        <f t="shared" si="250"/>
        <v>0</v>
      </c>
      <c r="ND17" s="52">
        <f t="shared" si="250"/>
        <v>0</v>
      </c>
      <c r="NE17" s="52">
        <f t="shared" si="250"/>
        <v>0</v>
      </c>
      <c r="NF17" s="52">
        <f t="shared" si="250"/>
        <v>0</v>
      </c>
      <c r="NG17" s="52">
        <f t="shared" si="250"/>
        <v>0</v>
      </c>
      <c r="NH17" s="52">
        <f t="shared" si="250"/>
        <v>0</v>
      </c>
      <c r="NI17" s="52">
        <f t="shared" si="250"/>
        <v>0</v>
      </c>
      <c r="NJ17" s="52">
        <f t="shared" si="250"/>
        <v>0</v>
      </c>
      <c r="NK17" s="52">
        <f t="shared" si="250"/>
        <v>0</v>
      </c>
      <c r="NL17" s="52">
        <f t="shared" si="250"/>
        <v>0</v>
      </c>
      <c r="NM17" s="55">
        <f t="shared" si="250"/>
        <v>0</v>
      </c>
      <c r="NN17" s="54" t="str">
        <f t="shared" ref="NN17:OL17" si="251">IFERROR(MO17/MO$10,"")</f>
        <v/>
      </c>
      <c r="NO17" s="54" t="str">
        <f t="shared" si="251"/>
        <v/>
      </c>
      <c r="NP17" s="54" t="str">
        <f t="shared" si="251"/>
        <v/>
      </c>
      <c r="NQ17" s="54" t="str">
        <f t="shared" si="251"/>
        <v/>
      </c>
      <c r="NR17" s="54" t="str">
        <f t="shared" si="251"/>
        <v/>
      </c>
      <c r="NS17" s="54" t="str">
        <f t="shared" si="251"/>
        <v/>
      </c>
      <c r="NT17" s="54" t="str">
        <f t="shared" si="251"/>
        <v/>
      </c>
      <c r="NU17" s="54" t="str">
        <f t="shared" si="251"/>
        <v/>
      </c>
      <c r="NV17" s="54" t="str">
        <f t="shared" si="251"/>
        <v/>
      </c>
      <c r="NW17" s="54" t="str">
        <f t="shared" si="251"/>
        <v/>
      </c>
      <c r="NX17" s="54" t="str">
        <f t="shared" si="251"/>
        <v/>
      </c>
      <c r="NY17" s="54" t="str">
        <f t="shared" si="251"/>
        <v/>
      </c>
      <c r="NZ17" s="54" t="str">
        <f t="shared" si="251"/>
        <v/>
      </c>
      <c r="OA17" s="54" t="str">
        <f t="shared" si="251"/>
        <v/>
      </c>
      <c r="OB17" s="54" t="str">
        <f t="shared" si="251"/>
        <v/>
      </c>
      <c r="OC17" s="54" t="str">
        <f t="shared" si="251"/>
        <v/>
      </c>
      <c r="OD17" s="54" t="str">
        <f t="shared" si="251"/>
        <v/>
      </c>
      <c r="OE17" s="54" t="str">
        <f t="shared" si="251"/>
        <v/>
      </c>
      <c r="OF17" s="54" t="str">
        <f t="shared" si="251"/>
        <v/>
      </c>
      <c r="OG17" s="54" t="str">
        <f t="shared" si="251"/>
        <v/>
      </c>
      <c r="OH17" s="54" t="str">
        <f t="shared" si="251"/>
        <v/>
      </c>
      <c r="OI17" s="54" t="str">
        <f t="shared" si="251"/>
        <v/>
      </c>
      <c r="OJ17" s="54" t="str">
        <f t="shared" si="251"/>
        <v/>
      </c>
      <c r="OK17" s="54" t="str">
        <f t="shared" si="251"/>
        <v/>
      </c>
      <c r="OL17" s="56" t="str">
        <f t="shared" si="251"/>
        <v/>
      </c>
      <c r="OM17" s="52">
        <f t="shared" ref="OM17:PK17" si="252">SUM(OM16:OM16)</f>
        <v>0</v>
      </c>
      <c r="ON17" s="52">
        <f t="shared" si="252"/>
        <v>0</v>
      </c>
      <c r="OO17" s="52">
        <f t="shared" si="252"/>
        <v>0</v>
      </c>
      <c r="OP17" s="52">
        <f t="shared" si="252"/>
        <v>0</v>
      </c>
      <c r="OQ17" s="52">
        <f t="shared" si="252"/>
        <v>0</v>
      </c>
      <c r="OR17" s="52">
        <f t="shared" si="252"/>
        <v>0</v>
      </c>
      <c r="OS17" s="52">
        <f t="shared" si="252"/>
        <v>0</v>
      </c>
      <c r="OT17" s="52">
        <f t="shared" si="252"/>
        <v>0</v>
      </c>
      <c r="OU17" s="52">
        <f t="shared" si="252"/>
        <v>0</v>
      </c>
      <c r="OV17" s="52">
        <f t="shared" si="252"/>
        <v>0</v>
      </c>
      <c r="OW17" s="52">
        <f t="shared" si="252"/>
        <v>0</v>
      </c>
      <c r="OX17" s="52">
        <f t="shared" si="252"/>
        <v>0</v>
      </c>
      <c r="OY17" s="52">
        <f t="shared" si="252"/>
        <v>0</v>
      </c>
      <c r="OZ17" s="52">
        <f t="shared" si="252"/>
        <v>0</v>
      </c>
      <c r="PA17" s="52">
        <f t="shared" si="252"/>
        <v>0</v>
      </c>
      <c r="PB17" s="52">
        <f t="shared" si="252"/>
        <v>0</v>
      </c>
      <c r="PC17" s="52">
        <f t="shared" si="252"/>
        <v>0</v>
      </c>
      <c r="PD17" s="52">
        <f t="shared" si="252"/>
        <v>0</v>
      </c>
      <c r="PE17" s="52">
        <f t="shared" si="252"/>
        <v>0</v>
      </c>
      <c r="PF17" s="52">
        <f t="shared" si="252"/>
        <v>0</v>
      </c>
      <c r="PG17" s="52">
        <f t="shared" si="252"/>
        <v>0</v>
      </c>
      <c r="PH17" s="52">
        <f t="shared" si="252"/>
        <v>0</v>
      </c>
      <c r="PI17" s="52">
        <f t="shared" si="252"/>
        <v>0</v>
      </c>
      <c r="PJ17" s="52">
        <f t="shared" si="252"/>
        <v>0</v>
      </c>
      <c r="PK17" s="55">
        <f t="shared" si="252"/>
        <v>0</v>
      </c>
      <c r="PL17" s="54" t="str">
        <f t="shared" ref="PL17:QJ17" si="253">IFERROR(OM17/OM$10,"")</f>
        <v/>
      </c>
      <c r="PM17" s="54" t="str">
        <f t="shared" si="253"/>
        <v/>
      </c>
      <c r="PN17" s="54" t="str">
        <f t="shared" si="253"/>
        <v/>
      </c>
      <c r="PO17" s="54" t="str">
        <f t="shared" si="253"/>
        <v/>
      </c>
      <c r="PP17" s="54" t="str">
        <f t="shared" si="253"/>
        <v/>
      </c>
      <c r="PQ17" s="54" t="str">
        <f t="shared" si="253"/>
        <v/>
      </c>
      <c r="PR17" s="54" t="str">
        <f t="shared" si="253"/>
        <v/>
      </c>
      <c r="PS17" s="54" t="str">
        <f t="shared" si="253"/>
        <v/>
      </c>
      <c r="PT17" s="54" t="str">
        <f t="shared" si="253"/>
        <v/>
      </c>
      <c r="PU17" s="54" t="str">
        <f t="shared" si="253"/>
        <v/>
      </c>
      <c r="PV17" s="54" t="str">
        <f t="shared" si="253"/>
        <v/>
      </c>
      <c r="PW17" s="54" t="str">
        <f t="shared" si="253"/>
        <v/>
      </c>
      <c r="PX17" s="54" t="str">
        <f t="shared" si="253"/>
        <v/>
      </c>
      <c r="PY17" s="54" t="str">
        <f t="shared" si="253"/>
        <v/>
      </c>
      <c r="PZ17" s="54" t="str">
        <f t="shared" si="253"/>
        <v/>
      </c>
      <c r="QA17" s="54" t="str">
        <f t="shared" si="253"/>
        <v/>
      </c>
      <c r="QB17" s="54" t="str">
        <f t="shared" si="253"/>
        <v/>
      </c>
      <c r="QC17" s="54" t="str">
        <f t="shared" si="253"/>
        <v/>
      </c>
      <c r="QD17" s="54" t="str">
        <f t="shared" si="253"/>
        <v/>
      </c>
      <c r="QE17" s="54" t="str">
        <f t="shared" si="253"/>
        <v/>
      </c>
      <c r="QF17" s="54" t="str">
        <f t="shared" si="253"/>
        <v/>
      </c>
      <c r="QG17" s="54" t="str">
        <f t="shared" si="253"/>
        <v/>
      </c>
      <c r="QH17" s="54" t="str">
        <f t="shared" si="253"/>
        <v/>
      </c>
      <c r="QI17" s="54" t="str">
        <f t="shared" si="253"/>
        <v/>
      </c>
      <c r="QJ17" s="56" t="str">
        <f t="shared" si="253"/>
        <v/>
      </c>
      <c r="QK17" s="52">
        <f t="shared" ref="QK17:RI17" si="254">SUM(QK16:QK16)</f>
        <v>0</v>
      </c>
      <c r="QL17" s="52">
        <f t="shared" si="254"/>
        <v>0</v>
      </c>
      <c r="QM17" s="52">
        <f t="shared" si="254"/>
        <v>0</v>
      </c>
      <c r="QN17" s="52">
        <f t="shared" si="254"/>
        <v>0</v>
      </c>
      <c r="QO17" s="52">
        <f t="shared" si="254"/>
        <v>0</v>
      </c>
      <c r="QP17" s="52">
        <f t="shared" si="254"/>
        <v>0</v>
      </c>
      <c r="QQ17" s="52">
        <f t="shared" si="254"/>
        <v>0</v>
      </c>
      <c r="QR17" s="52">
        <f t="shared" si="254"/>
        <v>0</v>
      </c>
      <c r="QS17" s="52">
        <f t="shared" si="254"/>
        <v>0</v>
      </c>
      <c r="QT17" s="52">
        <f t="shared" si="254"/>
        <v>0</v>
      </c>
      <c r="QU17" s="52">
        <f t="shared" si="254"/>
        <v>0</v>
      </c>
      <c r="QV17" s="52">
        <f t="shared" si="254"/>
        <v>0</v>
      </c>
      <c r="QW17" s="52">
        <f t="shared" si="254"/>
        <v>0</v>
      </c>
      <c r="QX17" s="52">
        <f t="shared" si="254"/>
        <v>0</v>
      </c>
      <c r="QY17" s="52">
        <f t="shared" si="254"/>
        <v>0</v>
      </c>
      <c r="QZ17" s="52">
        <f t="shared" si="254"/>
        <v>0</v>
      </c>
      <c r="RA17" s="52">
        <f t="shared" si="254"/>
        <v>0</v>
      </c>
      <c r="RB17" s="52">
        <f t="shared" si="254"/>
        <v>0</v>
      </c>
      <c r="RC17" s="52">
        <f t="shared" si="254"/>
        <v>0</v>
      </c>
      <c r="RD17" s="52">
        <f t="shared" si="254"/>
        <v>0</v>
      </c>
      <c r="RE17" s="52">
        <f t="shared" si="254"/>
        <v>0</v>
      </c>
      <c r="RF17" s="52">
        <f t="shared" si="254"/>
        <v>0</v>
      </c>
      <c r="RG17" s="52">
        <f t="shared" si="254"/>
        <v>0</v>
      </c>
      <c r="RH17" s="52">
        <f t="shared" si="254"/>
        <v>0</v>
      </c>
      <c r="RI17" s="55">
        <f t="shared" si="254"/>
        <v>0</v>
      </c>
      <c r="RJ17" s="54" t="str">
        <f t="shared" ref="RJ17:SH17" si="255">IFERROR(QK17/QK$10,"")</f>
        <v/>
      </c>
      <c r="RK17" s="54" t="str">
        <f t="shared" si="255"/>
        <v/>
      </c>
      <c r="RL17" s="54" t="str">
        <f t="shared" si="255"/>
        <v/>
      </c>
      <c r="RM17" s="54" t="str">
        <f t="shared" si="255"/>
        <v/>
      </c>
      <c r="RN17" s="54" t="str">
        <f t="shared" si="255"/>
        <v/>
      </c>
      <c r="RO17" s="54" t="str">
        <f t="shared" si="255"/>
        <v/>
      </c>
      <c r="RP17" s="54" t="str">
        <f t="shared" si="255"/>
        <v/>
      </c>
      <c r="RQ17" s="54" t="str">
        <f t="shared" si="255"/>
        <v/>
      </c>
      <c r="RR17" s="54" t="str">
        <f t="shared" si="255"/>
        <v/>
      </c>
      <c r="RS17" s="54" t="str">
        <f t="shared" si="255"/>
        <v/>
      </c>
      <c r="RT17" s="54" t="str">
        <f t="shared" si="255"/>
        <v/>
      </c>
      <c r="RU17" s="54" t="str">
        <f t="shared" si="255"/>
        <v/>
      </c>
      <c r="RV17" s="54" t="str">
        <f t="shared" si="255"/>
        <v/>
      </c>
      <c r="RW17" s="54" t="str">
        <f t="shared" si="255"/>
        <v/>
      </c>
      <c r="RX17" s="54" t="str">
        <f t="shared" si="255"/>
        <v/>
      </c>
      <c r="RY17" s="54" t="str">
        <f t="shared" si="255"/>
        <v/>
      </c>
      <c r="RZ17" s="54" t="str">
        <f t="shared" si="255"/>
        <v/>
      </c>
      <c r="SA17" s="54" t="str">
        <f t="shared" si="255"/>
        <v/>
      </c>
      <c r="SB17" s="54" t="str">
        <f t="shared" si="255"/>
        <v/>
      </c>
      <c r="SC17" s="54" t="str">
        <f t="shared" si="255"/>
        <v/>
      </c>
      <c r="SD17" s="54" t="str">
        <f t="shared" si="255"/>
        <v/>
      </c>
      <c r="SE17" s="54" t="str">
        <f t="shared" si="255"/>
        <v/>
      </c>
      <c r="SF17" s="54" t="str">
        <f t="shared" si="255"/>
        <v/>
      </c>
      <c r="SG17" s="54" t="str">
        <f t="shared" si="255"/>
        <v/>
      </c>
      <c r="SH17" s="56" t="str">
        <f t="shared" si="255"/>
        <v/>
      </c>
      <c r="SI17" s="52">
        <f t="shared" ref="SI17:TG17" si="256">SUM(SI16:SI16)</f>
        <v>0</v>
      </c>
      <c r="SJ17" s="52">
        <f t="shared" si="256"/>
        <v>0</v>
      </c>
      <c r="SK17" s="52">
        <f t="shared" si="256"/>
        <v>0</v>
      </c>
      <c r="SL17" s="52">
        <f t="shared" si="256"/>
        <v>0</v>
      </c>
      <c r="SM17" s="52">
        <f t="shared" si="256"/>
        <v>0</v>
      </c>
      <c r="SN17" s="52">
        <f t="shared" si="256"/>
        <v>0</v>
      </c>
      <c r="SO17" s="52">
        <f t="shared" si="256"/>
        <v>0</v>
      </c>
      <c r="SP17" s="52">
        <f t="shared" si="256"/>
        <v>0</v>
      </c>
      <c r="SQ17" s="52">
        <f t="shared" si="256"/>
        <v>0</v>
      </c>
      <c r="SR17" s="52">
        <f t="shared" si="256"/>
        <v>0</v>
      </c>
      <c r="SS17" s="52">
        <f t="shared" si="256"/>
        <v>0</v>
      </c>
      <c r="ST17" s="52">
        <f t="shared" si="256"/>
        <v>0</v>
      </c>
      <c r="SU17" s="52">
        <f t="shared" si="256"/>
        <v>0</v>
      </c>
      <c r="SV17" s="52">
        <f t="shared" si="256"/>
        <v>0</v>
      </c>
      <c r="SW17" s="52">
        <f t="shared" si="256"/>
        <v>0</v>
      </c>
      <c r="SX17" s="52">
        <f t="shared" si="256"/>
        <v>0</v>
      </c>
      <c r="SY17" s="52">
        <f t="shared" si="256"/>
        <v>0</v>
      </c>
      <c r="SZ17" s="52">
        <f t="shared" si="256"/>
        <v>0</v>
      </c>
      <c r="TA17" s="52">
        <f t="shared" si="256"/>
        <v>0</v>
      </c>
      <c r="TB17" s="52">
        <f t="shared" si="256"/>
        <v>0</v>
      </c>
      <c r="TC17" s="52">
        <f t="shared" si="256"/>
        <v>0</v>
      </c>
      <c r="TD17" s="52">
        <f t="shared" si="256"/>
        <v>0</v>
      </c>
      <c r="TE17" s="52">
        <f t="shared" si="256"/>
        <v>0</v>
      </c>
      <c r="TF17" s="52">
        <f t="shared" si="256"/>
        <v>0</v>
      </c>
      <c r="TG17" s="55">
        <f t="shared" si="256"/>
        <v>0</v>
      </c>
      <c r="TH17" s="54" t="str">
        <f t="shared" ref="TH17:UA17" si="257">IFERROR(SI17/SI$10,"")</f>
        <v/>
      </c>
      <c r="TI17" s="54" t="str">
        <f t="shared" si="257"/>
        <v/>
      </c>
      <c r="TJ17" s="54" t="str">
        <f t="shared" si="257"/>
        <v/>
      </c>
      <c r="TK17" s="54" t="str">
        <f t="shared" si="257"/>
        <v/>
      </c>
      <c r="TL17" s="54" t="str">
        <f t="shared" si="257"/>
        <v/>
      </c>
      <c r="TM17" s="54" t="str">
        <f t="shared" si="257"/>
        <v/>
      </c>
      <c r="TN17" s="54" t="str">
        <f t="shared" si="257"/>
        <v/>
      </c>
      <c r="TO17" s="54" t="str">
        <f t="shared" si="257"/>
        <v/>
      </c>
      <c r="TP17" s="54" t="str">
        <f t="shared" si="257"/>
        <v/>
      </c>
      <c r="TQ17" s="54" t="str">
        <f t="shared" si="257"/>
        <v/>
      </c>
      <c r="TR17" s="54" t="str">
        <f t="shared" si="257"/>
        <v/>
      </c>
      <c r="TS17" s="54" t="str">
        <f t="shared" si="257"/>
        <v/>
      </c>
      <c r="TT17" s="54" t="str">
        <f t="shared" si="257"/>
        <v/>
      </c>
      <c r="TU17" s="54" t="str">
        <f t="shared" si="257"/>
        <v/>
      </c>
      <c r="TV17" s="54" t="str">
        <f t="shared" si="257"/>
        <v/>
      </c>
      <c r="TW17" s="54" t="str">
        <f t="shared" si="257"/>
        <v/>
      </c>
      <c r="TX17" s="54" t="str">
        <f t="shared" si="257"/>
        <v/>
      </c>
      <c r="TY17" s="54" t="str">
        <f t="shared" si="257"/>
        <v/>
      </c>
      <c r="TZ17" s="54" t="str">
        <f t="shared" si="257"/>
        <v/>
      </c>
      <c r="UA17" s="54" t="str">
        <f t="shared" si="257"/>
        <v/>
      </c>
      <c r="UB17" s="54" t="str">
        <f t="shared" ref="UB17:UG17" si="258">IFERROR(TB17/TB$10,"")</f>
        <v/>
      </c>
      <c r="UC17" s="54" t="str">
        <f t="shared" si="258"/>
        <v/>
      </c>
      <c r="UD17" s="54" t="str">
        <f t="shared" si="258"/>
        <v/>
      </c>
      <c r="UE17" s="54" t="str">
        <f t="shared" si="258"/>
        <v/>
      </c>
      <c r="UF17" s="54" t="str">
        <f t="shared" si="258"/>
        <v/>
      </c>
      <c r="UG17" s="56" t="str">
        <f t="shared" si="258"/>
        <v/>
      </c>
      <c r="UH17" s="52">
        <f t="shared" ref="UH17:VF17" si="259">SUM(UH16:UH16)</f>
        <v>0</v>
      </c>
      <c r="UI17" s="52">
        <f t="shared" si="259"/>
        <v>0</v>
      </c>
      <c r="UJ17" s="52">
        <f t="shared" si="259"/>
        <v>0</v>
      </c>
      <c r="UK17" s="52">
        <f t="shared" si="259"/>
        <v>0</v>
      </c>
      <c r="UL17" s="52">
        <f t="shared" si="259"/>
        <v>0</v>
      </c>
      <c r="UM17" s="52">
        <f t="shared" si="259"/>
        <v>0</v>
      </c>
      <c r="UN17" s="52">
        <f t="shared" si="259"/>
        <v>0</v>
      </c>
      <c r="UO17" s="52">
        <f t="shared" si="259"/>
        <v>0</v>
      </c>
      <c r="UP17" s="52">
        <f t="shared" si="259"/>
        <v>0</v>
      </c>
      <c r="UQ17" s="52">
        <f t="shared" si="259"/>
        <v>0</v>
      </c>
      <c r="UR17" s="52">
        <f t="shared" si="259"/>
        <v>0</v>
      </c>
      <c r="US17" s="52">
        <f t="shared" si="259"/>
        <v>0</v>
      </c>
      <c r="UT17" s="52">
        <f t="shared" si="259"/>
        <v>0</v>
      </c>
      <c r="UU17" s="52">
        <f t="shared" si="259"/>
        <v>0</v>
      </c>
      <c r="UV17" s="52">
        <f t="shared" si="259"/>
        <v>0</v>
      </c>
      <c r="UW17" s="52">
        <f t="shared" si="259"/>
        <v>0</v>
      </c>
      <c r="UX17" s="52">
        <f t="shared" si="259"/>
        <v>0</v>
      </c>
      <c r="UY17" s="52">
        <f t="shared" si="259"/>
        <v>0</v>
      </c>
      <c r="UZ17" s="52">
        <f t="shared" si="259"/>
        <v>0</v>
      </c>
      <c r="VA17" s="52">
        <f t="shared" si="259"/>
        <v>0</v>
      </c>
      <c r="VB17" s="52">
        <f t="shared" si="259"/>
        <v>0</v>
      </c>
      <c r="VC17" s="52">
        <f t="shared" si="259"/>
        <v>0</v>
      </c>
      <c r="VD17" s="52">
        <f t="shared" si="259"/>
        <v>0</v>
      </c>
      <c r="VE17" s="52">
        <f t="shared" si="259"/>
        <v>0</v>
      </c>
      <c r="VF17" s="55">
        <f t="shared" si="259"/>
        <v>0</v>
      </c>
      <c r="VG17" s="54" t="str">
        <f t="shared" ref="VG17:WE17" si="260">IFERROR(UH17/UH$10,"")</f>
        <v/>
      </c>
      <c r="VH17" s="54" t="str">
        <f t="shared" si="260"/>
        <v/>
      </c>
      <c r="VI17" s="54" t="str">
        <f t="shared" si="260"/>
        <v/>
      </c>
      <c r="VJ17" s="54" t="str">
        <f t="shared" si="260"/>
        <v/>
      </c>
      <c r="VK17" s="54" t="str">
        <f t="shared" si="260"/>
        <v/>
      </c>
      <c r="VL17" s="54" t="str">
        <f t="shared" si="260"/>
        <v/>
      </c>
      <c r="VM17" s="54" t="str">
        <f t="shared" si="260"/>
        <v/>
      </c>
      <c r="VN17" s="54" t="str">
        <f t="shared" si="260"/>
        <v/>
      </c>
      <c r="VO17" s="54" t="str">
        <f t="shared" si="260"/>
        <v/>
      </c>
      <c r="VP17" s="54" t="str">
        <f t="shared" si="260"/>
        <v/>
      </c>
      <c r="VQ17" s="54" t="str">
        <f t="shared" si="260"/>
        <v/>
      </c>
      <c r="VR17" s="54" t="str">
        <f t="shared" si="260"/>
        <v/>
      </c>
      <c r="VS17" s="54" t="str">
        <f t="shared" si="260"/>
        <v/>
      </c>
      <c r="VT17" s="54" t="str">
        <f t="shared" si="260"/>
        <v/>
      </c>
      <c r="VU17" s="54" t="str">
        <f t="shared" si="260"/>
        <v/>
      </c>
      <c r="VV17" s="54" t="str">
        <f t="shared" si="260"/>
        <v/>
      </c>
      <c r="VW17" s="54" t="str">
        <f t="shared" si="260"/>
        <v/>
      </c>
      <c r="VX17" s="54" t="str">
        <f t="shared" si="260"/>
        <v/>
      </c>
      <c r="VY17" s="54" t="str">
        <f t="shared" si="260"/>
        <v/>
      </c>
      <c r="VZ17" s="54" t="str">
        <f t="shared" si="260"/>
        <v/>
      </c>
      <c r="WA17" s="54" t="str">
        <f t="shared" si="260"/>
        <v/>
      </c>
      <c r="WB17" s="54" t="str">
        <f t="shared" si="260"/>
        <v/>
      </c>
      <c r="WC17" s="54" t="str">
        <f t="shared" si="260"/>
        <v/>
      </c>
      <c r="WD17" s="54" t="str">
        <f t="shared" si="260"/>
        <v/>
      </c>
      <c r="WE17" s="56" t="str">
        <f t="shared" si="260"/>
        <v/>
      </c>
      <c r="WF17" s="52">
        <f t="shared" ref="WF17:XD17" si="261">SUM(WF16:WF16)</f>
        <v>474349.39</v>
      </c>
      <c r="WG17" s="52">
        <f t="shared" si="261"/>
        <v>73279.39</v>
      </c>
      <c r="WH17" s="52">
        <f t="shared" si="261"/>
        <v>470722.53</v>
      </c>
      <c r="WI17" s="52">
        <f t="shared" si="261"/>
        <v>635721.52</v>
      </c>
      <c r="WJ17" s="52">
        <f t="shared" si="261"/>
        <v>130029.42</v>
      </c>
      <c r="WK17" s="52">
        <f t="shared" si="261"/>
        <v>368626.01</v>
      </c>
      <c r="WL17" s="52">
        <f t="shared" si="261"/>
        <v>981110.37</v>
      </c>
      <c r="WM17" s="52">
        <f t="shared" si="261"/>
        <v>114113.43</v>
      </c>
      <c r="WN17" s="52">
        <f t="shared" si="261"/>
        <v>361258.15</v>
      </c>
      <c r="WO17" s="52">
        <f t="shared" si="261"/>
        <v>906712.27</v>
      </c>
      <c r="WP17" s="52">
        <f t="shared" si="261"/>
        <v>83752.77</v>
      </c>
      <c r="WQ17" s="52">
        <f t="shared" si="261"/>
        <v>99718.76</v>
      </c>
      <c r="WR17" s="52">
        <f t="shared" si="261"/>
        <v>1358.45</v>
      </c>
      <c r="WS17" s="52">
        <f t="shared" si="261"/>
        <v>255640.75</v>
      </c>
      <c r="WT17" s="52">
        <f t="shared" si="261"/>
        <v>1244714.97</v>
      </c>
      <c r="WU17" s="52">
        <f t="shared" si="261"/>
        <v>19547.18</v>
      </c>
      <c r="WV17" s="52">
        <f t="shared" si="261"/>
        <v>242244.98</v>
      </c>
      <c r="WW17" s="52">
        <f t="shared" si="261"/>
        <v>950958.48</v>
      </c>
      <c r="WX17" s="52">
        <f t="shared" si="261"/>
        <v>757746.91</v>
      </c>
      <c r="WY17" s="52">
        <f t="shared" si="261"/>
        <v>381079.62</v>
      </c>
      <c r="WZ17" s="52">
        <f t="shared" si="261"/>
        <v>12500.21</v>
      </c>
      <c r="XA17" s="52">
        <f t="shared" si="261"/>
        <v>122036.52</v>
      </c>
      <c r="XB17" s="52">
        <f t="shared" si="261"/>
        <v>23529.7</v>
      </c>
      <c r="XC17" s="52">
        <f t="shared" si="261"/>
        <v>0</v>
      </c>
      <c r="XD17" s="55">
        <f t="shared" si="261"/>
        <v>8710751.78</v>
      </c>
      <c r="XE17" s="54">
        <f t="shared" ref="XE17:YC17" si="262">IFERROR(WF17/WF$10,"")</f>
        <v>0.278168597291732</v>
      </c>
      <c r="XF17" s="54">
        <f t="shared" si="262"/>
        <v>0.474429905699791</v>
      </c>
      <c r="XG17" s="54">
        <f t="shared" si="262"/>
        <v>0.354040813920352</v>
      </c>
      <c r="XH17" s="54">
        <f t="shared" si="262"/>
        <v>0.503525098933967</v>
      </c>
      <c r="XI17" s="54">
        <f t="shared" si="262"/>
        <v>0.306779447879471</v>
      </c>
      <c r="XJ17" s="54">
        <f t="shared" si="262"/>
        <v>0.345507958480443</v>
      </c>
      <c r="XK17" s="54">
        <f t="shared" si="262"/>
        <v>0.381367868941779</v>
      </c>
      <c r="XL17" s="54">
        <f t="shared" si="262"/>
        <v>0.348302546930461</v>
      </c>
      <c r="XM17" s="54">
        <f t="shared" si="262"/>
        <v>0.705078606147362</v>
      </c>
      <c r="XN17" s="54">
        <f t="shared" si="262"/>
        <v>0.471925718283623</v>
      </c>
      <c r="XO17" s="54">
        <f t="shared" si="262"/>
        <v>0.379063402650233</v>
      </c>
      <c r="XP17" s="54">
        <f t="shared" si="262"/>
        <v>0.373982888532436</v>
      </c>
      <c r="XQ17" s="54">
        <f t="shared" si="262"/>
        <v>0.424991083774973</v>
      </c>
      <c r="XR17" s="54">
        <f t="shared" si="262"/>
        <v>0.35249128802082</v>
      </c>
      <c r="XS17" s="54">
        <f t="shared" si="262"/>
        <v>0.492964965234517</v>
      </c>
      <c r="XT17" s="54">
        <f t="shared" si="262"/>
        <v>0.272302948205662</v>
      </c>
      <c r="XU17" s="54">
        <f t="shared" si="262"/>
        <v>0.785591349644406</v>
      </c>
      <c r="XV17" s="54">
        <f t="shared" si="262"/>
        <v>0.441773780309787</v>
      </c>
      <c r="XW17" s="54">
        <f t="shared" si="262"/>
        <v>0.472547067392117</v>
      </c>
      <c r="XX17" s="54">
        <f t="shared" si="262"/>
        <v>0.497326203417936</v>
      </c>
      <c r="XY17" s="54">
        <f t="shared" si="262"/>
        <v>1.73941133743178</v>
      </c>
      <c r="XZ17" s="54">
        <f t="shared" si="262"/>
        <v>0.569873855077297</v>
      </c>
      <c r="YA17" s="54">
        <f t="shared" si="262"/>
        <v>0.816947874380766</v>
      </c>
      <c r="YB17" s="54" t="str">
        <f t="shared" si="262"/>
        <v/>
      </c>
      <c r="YC17" s="56">
        <f t="shared" si="262"/>
        <v>0.431863670127463</v>
      </c>
    </row>
    <row r="18" s="18" customFormat="1" customHeight="1" spans="1:653">
      <c r="A18" s="67"/>
      <c r="B18" s="68" t="s">
        <v>67</v>
      </c>
      <c r="C18" s="37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6"/>
      <c r="M18" s="37">
        <v>0</v>
      </c>
      <c r="N18" s="37">
        <v>0</v>
      </c>
      <c r="O18" s="49">
        <v>0</v>
      </c>
      <c r="P18" s="37">
        <v>0</v>
      </c>
      <c r="Q18" s="46"/>
      <c r="R18" s="49">
        <v>0</v>
      </c>
      <c r="S18" s="40" t="str">
        <f>IFERROR(#REF!/#REF!,"")</f>
        <v/>
      </c>
      <c r="T18" s="49"/>
      <c r="U18" s="49"/>
      <c r="V18" s="49"/>
      <c r="W18" s="45"/>
      <c r="X18" s="46"/>
      <c r="Y18" s="45"/>
      <c r="Z18" s="45"/>
      <c r="AA18" s="47">
        <f>SUM(C18:Z18)</f>
        <v>0</v>
      </c>
      <c r="AB18" s="40">
        <f t="shared" ref="AB18:AZ18" si="263">IFERROR(C18/C$10,"")</f>
        <v>0</v>
      </c>
      <c r="AC18" s="40">
        <f t="shared" si="263"/>
        <v>0</v>
      </c>
      <c r="AD18" s="40">
        <f t="shared" si="263"/>
        <v>0</v>
      </c>
      <c r="AE18" s="40">
        <f t="shared" si="263"/>
        <v>0</v>
      </c>
      <c r="AF18" s="40">
        <f t="shared" si="263"/>
        <v>0</v>
      </c>
      <c r="AG18" s="40">
        <f t="shared" si="263"/>
        <v>0</v>
      </c>
      <c r="AH18" s="40">
        <f t="shared" si="263"/>
        <v>0</v>
      </c>
      <c r="AI18" s="40">
        <f t="shared" si="263"/>
        <v>0</v>
      </c>
      <c r="AJ18" s="40">
        <f t="shared" si="263"/>
        <v>0</v>
      </c>
      <c r="AK18" s="40">
        <f t="shared" si="263"/>
        <v>0</v>
      </c>
      <c r="AL18" s="40">
        <f t="shared" si="263"/>
        <v>0</v>
      </c>
      <c r="AM18" s="40">
        <f t="shared" si="263"/>
        <v>0</v>
      </c>
      <c r="AN18" s="40">
        <f t="shared" si="263"/>
        <v>0</v>
      </c>
      <c r="AO18" s="40">
        <f t="shared" si="263"/>
        <v>0</v>
      </c>
      <c r="AP18" s="40">
        <f t="shared" si="263"/>
        <v>0</v>
      </c>
      <c r="AQ18" s="40">
        <f t="shared" si="263"/>
        <v>0</v>
      </c>
      <c r="AR18" s="40" t="str">
        <f t="shared" si="263"/>
        <v/>
      </c>
      <c r="AS18" s="40">
        <f t="shared" si="263"/>
        <v>0</v>
      </c>
      <c r="AT18" s="40">
        <f t="shared" si="263"/>
        <v>0</v>
      </c>
      <c r="AU18" s="40">
        <f t="shared" si="263"/>
        <v>0</v>
      </c>
      <c r="AV18" s="40" t="str">
        <f t="shared" si="263"/>
        <v/>
      </c>
      <c r="AW18" s="40" t="str">
        <f t="shared" si="263"/>
        <v/>
      </c>
      <c r="AX18" s="40" t="str">
        <f t="shared" si="263"/>
        <v/>
      </c>
      <c r="AY18" s="40" t="str">
        <f t="shared" si="263"/>
        <v/>
      </c>
      <c r="AZ18" s="41">
        <f t="shared" si="263"/>
        <v>0</v>
      </c>
      <c r="BA18" s="37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49">
        <v>0</v>
      </c>
      <c r="BH18" s="49">
        <v>0</v>
      </c>
      <c r="BI18" s="49">
        <v>0</v>
      </c>
      <c r="BJ18" s="46"/>
      <c r="BK18" s="37">
        <v>0</v>
      </c>
      <c r="BL18" s="37">
        <v>0</v>
      </c>
      <c r="BM18" s="49">
        <v>0</v>
      </c>
      <c r="BN18" s="37">
        <v>0</v>
      </c>
      <c r="BO18" s="46"/>
      <c r="BP18" s="49">
        <v>0</v>
      </c>
      <c r="BQ18" s="40" t="str">
        <f>IFERROR(#REF!/#REF!,"")</f>
        <v/>
      </c>
      <c r="BR18" s="46"/>
      <c r="BS18" s="46"/>
      <c r="BT18" s="46"/>
      <c r="BU18" s="45"/>
      <c r="BV18" s="45"/>
      <c r="BW18" s="45"/>
      <c r="BX18" s="45"/>
      <c r="BY18" s="47">
        <f>SUM(BA18:BX18)</f>
        <v>0</v>
      </c>
      <c r="BZ18" s="40">
        <f t="shared" ref="BZ18:CX18" si="264">IFERROR(BA18/BA$10,"")</f>
        <v>0</v>
      </c>
      <c r="CA18" s="40">
        <f t="shared" si="264"/>
        <v>0</v>
      </c>
      <c r="CB18" s="40">
        <f t="shared" si="264"/>
        <v>0</v>
      </c>
      <c r="CC18" s="40">
        <f t="shared" si="264"/>
        <v>0</v>
      </c>
      <c r="CD18" s="40">
        <f t="shared" si="264"/>
        <v>0</v>
      </c>
      <c r="CE18" s="40">
        <f t="shared" si="264"/>
        <v>0</v>
      </c>
      <c r="CF18" s="40">
        <f t="shared" si="264"/>
        <v>0</v>
      </c>
      <c r="CG18" s="40">
        <f t="shared" si="264"/>
        <v>0</v>
      </c>
      <c r="CH18" s="40">
        <f t="shared" si="264"/>
        <v>0</v>
      </c>
      <c r="CI18" s="40">
        <f t="shared" si="264"/>
        <v>0</v>
      </c>
      <c r="CJ18" s="40">
        <f t="shared" si="264"/>
        <v>0</v>
      </c>
      <c r="CK18" s="40">
        <f t="shared" si="264"/>
        <v>0</v>
      </c>
      <c r="CL18" s="40">
        <f t="shared" si="264"/>
        <v>0</v>
      </c>
      <c r="CM18" s="40">
        <f t="shared" si="264"/>
        <v>0</v>
      </c>
      <c r="CN18" s="40">
        <f t="shared" si="264"/>
        <v>0</v>
      </c>
      <c r="CO18" s="40">
        <f t="shared" si="264"/>
        <v>0</v>
      </c>
      <c r="CP18" s="40" t="str">
        <f t="shared" si="264"/>
        <v/>
      </c>
      <c r="CQ18" s="40">
        <f t="shared" si="264"/>
        <v>0</v>
      </c>
      <c r="CR18" s="40">
        <f t="shared" si="264"/>
        <v>0</v>
      </c>
      <c r="CS18" s="40">
        <f t="shared" si="264"/>
        <v>0</v>
      </c>
      <c r="CT18" s="40" t="str">
        <f t="shared" si="264"/>
        <v/>
      </c>
      <c r="CU18" s="40" t="str">
        <f t="shared" si="264"/>
        <v/>
      </c>
      <c r="CV18" s="40" t="str">
        <f t="shared" si="264"/>
        <v/>
      </c>
      <c r="CW18" s="40" t="str">
        <f t="shared" si="264"/>
        <v/>
      </c>
      <c r="CX18" s="41">
        <f t="shared" si="264"/>
        <v>0</v>
      </c>
      <c r="CY18" s="42">
        <v>0</v>
      </c>
      <c r="CZ18" s="49">
        <v>0</v>
      </c>
      <c r="DA18" s="49">
        <v>0</v>
      </c>
      <c r="DB18" s="49">
        <v>0</v>
      </c>
      <c r="DC18" s="49">
        <v>0</v>
      </c>
      <c r="DD18" s="49">
        <v>0</v>
      </c>
      <c r="DE18" s="49">
        <v>0</v>
      </c>
      <c r="DF18" s="49">
        <v>0</v>
      </c>
      <c r="DG18" s="45">
        <v>0</v>
      </c>
      <c r="DH18" s="46"/>
      <c r="DI18" s="49">
        <v>0</v>
      </c>
      <c r="DJ18" s="49">
        <v>0</v>
      </c>
      <c r="DK18" s="45">
        <v>0</v>
      </c>
      <c r="DL18" s="49">
        <v>0</v>
      </c>
      <c r="DM18" s="46"/>
      <c r="DN18" s="45">
        <v>0</v>
      </c>
      <c r="DO18" s="49"/>
      <c r="DP18" s="46"/>
      <c r="DQ18" s="46"/>
      <c r="DR18" s="46"/>
      <c r="DS18" s="45"/>
      <c r="DT18" s="45"/>
      <c r="DU18" s="45"/>
      <c r="DV18" s="45"/>
      <c r="DW18" s="47">
        <f>SUM(CY18:DV18)</f>
        <v>0</v>
      </c>
      <c r="DX18" s="40">
        <f t="shared" ref="DX18:EV18" si="265">IFERROR(CY18/CY$10,"")</f>
        <v>0</v>
      </c>
      <c r="DY18" s="40">
        <f t="shared" si="265"/>
        <v>0</v>
      </c>
      <c r="DZ18" s="40">
        <f t="shared" si="265"/>
        <v>0</v>
      </c>
      <c r="EA18" s="40">
        <f t="shared" si="265"/>
        <v>0</v>
      </c>
      <c r="EB18" s="40">
        <f t="shared" si="265"/>
        <v>0</v>
      </c>
      <c r="EC18" s="40">
        <f t="shared" si="265"/>
        <v>0</v>
      </c>
      <c r="ED18" s="40">
        <f t="shared" si="265"/>
        <v>0</v>
      </c>
      <c r="EE18" s="40">
        <f t="shared" si="265"/>
        <v>0</v>
      </c>
      <c r="EF18" s="40">
        <f t="shared" si="265"/>
        <v>0</v>
      </c>
      <c r="EG18" s="40">
        <f t="shared" si="265"/>
        <v>0</v>
      </c>
      <c r="EH18" s="40">
        <f t="shared" si="265"/>
        <v>0</v>
      </c>
      <c r="EI18" s="40">
        <f t="shared" si="265"/>
        <v>0</v>
      </c>
      <c r="EJ18" s="40">
        <f t="shared" si="265"/>
        <v>0</v>
      </c>
      <c r="EK18" s="40">
        <f t="shared" si="265"/>
        <v>0</v>
      </c>
      <c r="EL18" s="40">
        <f t="shared" si="265"/>
        <v>0</v>
      </c>
      <c r="EM18" s="40">
        <f t="shared" si="265"/>
        <v>0</v>
      </c>
      <c r="EN18" s="40">
        <f t="shared" si="265"/>
        <v>0</v>
      </c>
      <c r="EO18" s="40">
        <f t="shared" si="265"/>
        <v>0</v>
      </c>
      <c r="EP18" s="40">
        <f t="shared" si="265"/>
        <v>0</v>
      </c>
      <c r="EQ18" s="40">
        <f t="shared" si="265"/>
        <v>0</v>
      </c>
      <c r="ER18" s="40" t="str">
        <f t="shared" si="265"/>
        <v/>
      </c>
      <c r="ES18" s="40" t="str">
        <f t="shared" si="265"/>
        <v/>
      </c>
      <c r="ET18" s="40" t="str">
        <f t="shared" si="265"/>
        <v/>
      </c>
      <c r="EU18" s="40" t="str">
        <f t="shared" si="265"/>
        <v/>
      </c>
      <c r="EV18" s="41">
        <f t="shared" si="265"/>
        <v>0</v>
      </c>
      <c r="EW18" s="37">
        <v>0</v>
      </c>
      <c r="EX18" s="49">
        <v>0</v>
      </c>
      <c r="EY18" s="49">
        <v>0</v>
      </c>
      <c r="EZ18" s="49">
        <v>0</v>
      </c>
      <c r="FA18" s="49">
        <v>0</v>
      </c>
      <c r="FB18" s="49">
        <v>0</v>
      </c>
      <c r="FC18" s="49">
        <v>0</v>
      </c>
      <c r="FD18" s="49">
        <v>0</v>
      </c>
      <c r="FE18" s="49">
        <v>0</v>
      </c>
      <c r="FF18" s="46"/>
      <c r="FG18" s="37">
        <v>0</v>
      </c>
      <c r="FH18" s="37">
        <v>0</v>
      </c>
      <c r="FI18" s="49">
        <v>0</v>
      </c>
      <c r="FJ18" s="37">
        <v>0</v>
      </c>
      <c r="FK18" s="46"/>
      <c r="FL18" s="49">
        <v>0</v>
      </c>
      <c r="FM18" s="45"/>
      <c r="FN18" s="46"/>
      <c r="FO18" s="46"/>
      <c r="FP18" s="46"/>
      <c r="FQ18" s="45"/>
      <c r="FR18" s="45"/>
      <c r="FS18" s="45"/>
      <c r="FT18" s="45"/>
      <c r="FU18" s="47">
        <f>SUM(EW18:FT18)</f>
        <v>0</v>
      </c>
      <c r="FV18" s="40">
        <f t="shared" ref="FV18:GT18" si="266">IFERROR(EW18/EW$10,"")</f>
        <v>0</v>
      </c>
      <c r="FW18" s="40">
        <f t="shared" si="266"/>
        <v>0</v>
      </c>
      <c r="FX18" s="40">
        <f t="shared" si="266"/>
        <v>0</v>
      </c>
      <c r="FY18" s="40">
        <f t="shared" si="266"/>
        <v>0</v>
      </c>
      <c r="FZ18" s="40">
        <f t="shared" si="266"/>
        <v>0</v>
      </c>
      <c r="GA18" s="40">
        <f t="shared" si="266"/>
        <v>0</v>
      </c>
      <c r="GB18" s="40">
        <f t="shared" si="266"/>
        <v>0</v>
      </c>
      <c r="GC18" s="40">
        <f t="shared" si="266"/>
        <v>0</v>
      </c>
      <c r="GD18" s="40">
        <f t="shared" si="266"/>
        <v>0</v>
      </c>
      <c r="GE18" s="40">
        <f t="shared" si="266"/>
        <v>0</v>
      </c>
      <c r="GF18" s="40">
        <f t="shared" si="266"/>
        <v>0</v>
      </c>
      <c r="GG18" s="40">
        <f t="shared" si="266"/>
        <v>0</v>
      </c>
      <c r="GH18" s="40">
        <f t="shared" si="266"/>
        <v>0</v>
      </c>
      <c r="GI18" s="40">
        <f t="shared" si="266"/>
        <v>0</v>
      </c>
      <c r="GJ18" s="40">
        <f t="shared" si="266"/>
        <v>0</v>
      </c>
      <c r="GK18" s="40">
        <f t="shared" si="266"/>
        <v>0</v>
      </c>
      <c r="GL18" s="40">
        <f t="shared" si="266"/>
        <v>0</v>
      </c>
      <c r="GM18" s="40">
        <f t="shared" si="266"/>
        <v>0</v>
      </c>
      <c r="GN18" s="40">
        <f t="shared" si="266"/>
        <v>0</v>
      </c>
      <c r="GO18" s="40">
        <f t="shared" si="266"/>
        <v>0</v>
      </c>
      <c r="GP18" s="40" t="str">
        <f t="shared" si="266"/>
        <v/>
      </c>
      <c r="GQ18" s="40" t="str">
        <f t="shared" si="266"/>
        <v/>
      </c>
      <c r="GR18" s="40" t="str">
        <f t="shared" si="266"/>
        <v/>
      </c>
      <c r="GS18" s="40" t="str">
        <f t="shared" si="266"/>
        <v/>
      </c>
      <c r="GT18" s="41">
        <f t="shared" si="266"/>
        <v>0</v>
      </c>
      <c r="GU18" s="37">
        <v>0</v>
      </c>
      <c r="GV18" s="49">
        <v>0</v>
      </c>
      <c r="GW18" s="49">
        <v>0</v>
      </c>
      <c r="GX18" s="49">
        <v>0</v>
      </c>
      <c r="GY18" s="49">
        <v>0</v>
      </c>
      <c r="GZ18" s="49">
        <v>0</v>
      </c>
      <c r="HA18" s="49">
        <v>0</v>
      </c>
      <c r="HB18" s="49">
        <v>0</v>
      </c>
      <c r="HC18" s="49">
        <v>0</v>
      </c>
      <c r="HD18" s="46"/>
      <c r="HE18" s="37">
        <v>0</v>
      </c>
      <c r="HF18" s="37">
        <v>0</v>
      </c>
      <c r="HG18" s="49"/>
      <c r="HH18" s="37">
        <v>0</v>
      </c>
      <c r="HI18" s="46"/>
      <c r="HJ18" s="49">
        <v>0</v>
      </c>
      <c r="HK18" s="45"/>
      <c r="HL18" s="46"/>
      <c r="HM18" s="46"/>
      <c r="HN18" s="46"/>
      <c r="HO18" s="45"/>
      <c r="HP18" s="46"/>
      <c r="HQ18" s="45"/>
      <c r="HR18" s="45"/>
      <c r="HS18" s="47">
        <f>SUM(GU18:HR18)</f>
        <v>0</v>
      </c>
      <c r="HT18" s="40">
        <f t="shared" ref="HT18:IR18" si="267">IFERROR(GU18/GU$10,"")</f>
        <v>0</v>
      </c>
      <c r="HU18" s="40">
        <f t="shared" si="267"/>
        <v>0</v>
      </c>
      <c r="HV18" s="40">
        <f t="shared" si="267"/>
        <v>0</v>
      </c>
      <c r="HW18" s="40">
        <f t="shared" si="267"/>
        <v>0</v>
      </c>
      <c r="HX18" s="40">
        <f t="shared" si="267"/>
        <v>0</v>
      </c>
      <c r="HY18" s="40">
        <f t="shared" si="267"/>
        <v>0</v>
      </c>
      <c r="HZ18" s="40">
        <f t="shared" si="267"/>
        <v>0</v>
      </c>
      <c r="IA18" s="40">
        <f t="shared" si="267"/>
        <v>0</v>
      </c>
      <c r="IB18" s="40">
        <f t="shared" si="267"/>
        <v>0</v>
      </c>
      <c r="IC18" s="40">
        <f t="shared" si="267"/>
        <v>0</v>
      </c>
      <c r="ID18" s="40">
        <f t="shared" si="267"/>
        <v>0</v>
      </c>
      <c r="IE18" s="40">
        <f t="shared" si="267"/>
        <v>0</v>
      </c>
      <c r="IF18" s="40" t="str">
        <f t="shared" si="267"/>
        <v/>
      </c>
      <c r="IG18" s="40">
        <f t="shared" si="267"/>
        <v>0</v>
      </c>
      <c r="IH18" s="40">
        <f t="shared" si="267"/>
        <v>0</v>
      </c>
      <c r="II18" s="40">
        <f t="shared" si="267"/>
        <v>0</v>
      </c>
      <c r="IJ18" s="40">
        <f t="shared" si="267"/>
        <v>0</v>
      </c>
      <c r="IK18" s="40">
        <f t="shared" si="267"/>
        <v>0</v>
      </c>
      <c r="IL18" s="40">
        <f t="shared" si="267"/>
        <v>0</v>
      </c>
      <c r="IM18" s="40">
        <f t="shared" si="267"/>
        <v>0</v>
      </c>
      <c r="IN18" s="40">
        <f t="shared" si="267"/>
        <v>0</v>
      </c>
      <c r="IO18" s="40">
        <f t="shared" si="267"/>
        <v>0</v>
      </c>
      <c r="IP18" s="40" t="str">
        <f t="shared" si="267"/>
        <v/>
      </c>
      <c r="IQ18" s="40" t="str">
        <f t="shared" si="267"/>
        <v/>
      </c>
      <c r="IR18" s="41">
        <f t="shared" si="267"/>
        <v>0</v>
      </c>
      <c r="IS18" s="37">
        <v>0</v>
      </c>
      <c r="IT18" s="49">
        <v>0</v>
      </c>
      <c r="IU18" s="49">
        <v>0</v>
      </c>
      <c r="IV18" s="49">
        <v>0</v>
      </c>
      <c r="IW18" s="49">
        <v>0</v>
      </c>
      <c r="IX18" s="49">
        <v>0</v>
      </c>
      <c r="IY18" s="49">
        <v>0</v>
      </c>
      <c r="IZ18" s="49">
        <v>0</v>
      </c>
      <c r="JA18" s="49">
        <v>0</v>
      </c>
      <c r="JB18" s="46"/>
      <c r="JC18" s="37">
        <v>0</v>
      </c>
      <c r="JD18" s="37">
        <v>0</v>
      </c>
      <c r="JE18" s="49"/>
      <c r="JF18" s="37">
        <v>0</v>
      </c>
      <c r="JG18" s="46"/>
      <c r="JH18" s="49"/>
      <c r="JI18" s="45"/>
      <c r="JJ18" s="46"/>
      <c r="JK18" s="46"/>
      <c r="JL18" s="46"/>
      <c r="JM18" s="45"/>
      <c r="JN18" s="46"/>
      <c r="JO18" s="37">
        <v>0</v>
      </c>
      <c r="JP18" s="45"/>
      <c r="JQ18" s="47">
        <f>SUM(IS18:JP18)</f>
        <v>0</v>
      </c>
      <c r="JR18" s="40">
        <f t="shared" ref="JR18:KP18" si="268">IFERROR(IS18/IS$10,"")</f>
        <v>0</v>
      </c>
      <c r="JS18" s="40">
        <f t="shared" si="268"/>
        <v>0</v>
      </c>
      <c r="JT18" s="40">
        <f t="shared" si="268"/>
        <v>0</v>
      </c>
      <c r="JU18" s="40">
        <f t="shared" si="268"/>
        <v>0</v>
      </c>
      <c r="JV18" s="40">
        <f t="shared" si="268"/>
        <v>0</v>
      </c>
      <c r="JW18" s="40">
        <f t="shared" si="268"/>
        <v>0</v>
      </c>
      <c r="JX18" s="40">
        <f t="shared" si="268"/>
        <v>0</v>
      </c>
      <c r="JY18" s="40">
        <f t="shared" si="268"/>
        <v>0</v>
      </c>
      <c r="JZ18" s="40">
        <f t="shared" si="268"/>
        <v>0</v>
      </c>
      <c r="KA18" s="40">
        <f t="shared" si="268"/>
        <v>0</v>
      </c>
      <c r="KB18" s="40">
        <f t="shared" si="268"/>
        <v>0</v>
      </c>
      <c r="KC18" s="40">
        <f t="shared" si="268"/>
        <v>0</v>
      </c>
      <c r="KD18" s="40" t="str">
        <f t="shared" si="268"/>
        <v/>
      </c>
      <c r="KE18" s="40">
        <f t="shared" si="268"/>
        <v>0</v>
      </c>
      <c r="KF18" s="40">
        <f t="shared" si="268"/>
        <v>0</v>
      </c>
      <c r="KG18" s="40" t="str">
        <f t="shared" si="268"/>
        <v/>
      </c>
      <c r="KH18" s="40">
        <f t="shared" si="268"/>
        <v>0</v>
      </c>
      <c r="KI18" s="40">
        <f t="shared" si="268"/>
        <v>0</v>
      </c>
      <c r="KJ18" s="40">
        <f t="shared" si="268"/>
        <v>0</v>
      </c>
      <c r="KK18" s="40">
        <f t="shared" si="268"/>
        <v>0</v>
      </c>
      <c r="KL18" s="40">
        <f t="shared" si="268"/>
        <v>0</v>
      </c>
      <c r="KM18" s="40">
        <f t="shared" si="268"/>
        <v>0</v>
      </c>
      <c r="KN18" s="40">
        <f t="shared" si="268"/>
        <v>0</v>
      </c>
      <c r="KO18" s="40" t="str">
        <f t="shared" si="268"/>
        <v/>
      </c>
      <c r="KP18" s="41">
        <f t="shared" si="268"/>
        <v>0</v>
      </c>
      <c r="KQ18" s="37"/>
      <c r="KR18" s="49"/>
      <c r="KS18" s="49"/>
      <c r="KT18" s="49"/>
      <c r="KU18" s="49"/>
      <c r="KV18" s="49"/>
      <c r="KW18" s="49"/>
      <c r="KX18" s="49"/>
      <c r="KY18" s="45"/>
      <c r="KZ18" s="49"/>
      <c r="LA18" s="49"/>
      <c r="LB18" s="49"/>
      <c r="LC18" s="49"/>
      <c r="LD18" s="49"/>
      <c r="LE18" s="49"/>
      <c r="LF18" s="49"/>
      <c r="LG18" s="49"/>
      <c r="LH18" s="49"/>
      <c r="LI18" s="49"/>
      <c r="LJ18" s="49"/>
      <c r="LK18" s="45"/>
      <c r="LL18" s="45"/>
      <c r="LM18" s="45"/>
      <c r="LN18" s="45"/>
      <c r="LO18" s="47">
        <f>SUM(KQ18:LN18)</f>
        <v>0</v>
      </c>
      <c r="LP18" s="40" t="str">
        <f t="shared" ref="LP18:MN18" si="269">IFERROR(KQ18/KQ$10,"")</f>
        <v/>
      </c>
      <c r="LQ18" s="40" t="str">
        <f t="shared" si="269"/>
        <v/>
      </c>
      <c r="LR18" s="40" t="str">
        <f t="shared" si="269"/>
        <v/>
      </c>
      <c r="LS18" s="40" t="str">
        <f t="shared" si="269"/>
        <v/>
      </c>
      <c r="LT18" s="40" t="str">
        <f t="shared" si="269"/>
        <v/>
      </c>
      <c r="LU18" s="40" t="str">
        <f t="shared" si="269"/>
        <v/>
      </c>
      <c r="LV18" s="40" t="str">
        <f t="shared" si="269"/>
        <v/>
      </c>
      <c r="LW18" s="40" t="str">
        <f t="shared" si="269"/>
        <v/>
      </c>
      <c r="LX18" s="40" t="str">
        <f t="shared" si="269"/>
        <v/>
      </c>
      <c r="LY18" s="40" t="str">
        <f t="shared" si="269"/>
        <v/>
      </c>
      <c r="LZ18" s="40" t="str">
        <f t="shared" si="269"/>
        <v/>
      </c>
      <c r="MA18" s="40" t="str">
        <f t="shared" si="269"/>
        <v/>
      </c>
      <c r="MB18" s="40" t="str">
        <f t="shared" si="269"/>
        <v/>
      </c>
      <c r="MC18" s="40" t="str">
        <f t="shared" si="269"/>
        <v/>
      </c>
      <c r="MD18" s="40" t="str">
        <f t="shared" si="269"/>
        <v/>
      </c>
      <c r="ME18" s="40" t="str">
        <f t="shared" si="269"/>
        <v/>
      </c>
      <c r="MF18" s="40" t="str">
        <f t="shared" si="269"/>
        <v/>
      </c>
      <c r="MG18" s="40" t="str">
        <f t="shared" si="269"/>
        <v/>
      </c>
      <c r="MH18" s="40" t="str">
        <f t="shared" si="269"/>
        <v/>
      </c>
      <c r="MI18" s="40" t="str">
        <f t="shared" si="269"/>
        <v/>
      </c>
      <c r="MJ18" s="40" t="str">
        <f t="shared" si="269"/>
        <v/>
      </c>
      <c r="MK18" s="40" t="str">
        <f t="shared" si="269"/>
        <v/>
      </c>
      <c r="ML18" s="40" t="str">
        <f t="shared" si="269"/>
        <v/>
      </c>
      <c r="MM18" s="40" t="str">
        <f t="shared" si="269"/>
        <v/>
      </c>
      <c r="MN18" s="41" t="str">
        <f t="shared" si="269"/>
        <v/>
      </c>
      <c r="MO18" s="37"/>
      <c r="MP18" s="49"/>
      <c r="MQ18" s="49"/>
      <c r="MR18" s="49"/>
      <c r="MS18" s="49"/>
      <c r="MT18" s="49"/>
      <c r="MU18" s="49"/>
      <c r="MV18" s="49"/>
      <c r="MW18" s="45"/>
      <c r="MX18" s="49"/>
      <c r="MY18" s="49"/>
      <c r="MZ18" s="49"/>
      <c r="NA18" s="49"/>
      <c r="NB18" s="49"/>
      <c r="NC18" s="49"/>
      <c r="ND18" s="49"/>
      <c r="NE18" s="49"/>
      <c r="NF18" s="49"/>
      <c r="NG18" s="49"/>
      <c r="NH18" s="49"/>
      <c r="NI18" s="45"/>
      <c r="NJ18" s="45"/>
      <c r="NK18" s="45"/>
      <c r="NL18" s="45"/>
      <c r="NM18" s="47">
        <f>SUM(MO18:NL18)</f>
        <v>0</v>
      </c>
      <c r="NN18" s="40" t="str">
        <f t="shared" ref="NN18:OL18" si="270">IFERROR(MO18/MO$10,"")</f>
        <v/>
      </c>
      <c r="NO18" s="40" t="str">
        <f t="shared" si="270"/>
        <v/>
      </c>
      <c r="NP18" s="40" t="str">
        <f t="shared" si="270"/>
        <v/>
      </c>
      <c r="NQ18" s="40" t="str">
        <f t="shared" si="270"/>
        <v/>
      </c>
      <c r="NR18" s="40" t="str">
        <f t="shared" si="270"/>
        <v/>
      </c>
      <c r="NS18" s="40" t="str">
        <f t="shared" si="270"/>
        <v/>
      </c>
      <c r="NT18" s="40" t="str">
        <f t="shared" si="270"/>
        <v/>
      </c>
      <c r="NU18" s="40" t="str">
        <f t="shared" si="270"/>
        <v/>
      </c>
      <c r="NV18" s="40" t="str">
        <f t="shared" si="270"/>
        <v/>
      </c>
      <c r="NW18" s="40" t="str">
        <f t="shared" si="270"/>
        <v/>
      </c>
      <c r="NX18" s="40" t="str">
        <f t="shared" si="270"/>
        <v/>
      </c>
      <c r="NY18" s="40" t="str">
        <f t="shared" si="270"/>
        <v/>
      </c>
      <c r="NZ18" s="40" t="str">
        <f t="shared" si="270"/>
        <v/>
      </c>
      <c r="OA18" s="40" t="str">
        <f t="shared" si="270"/>
        <v/>
      </c>
      <c r="OB18" s="40" t="str">
        <f t="shared" si="270"/>
        <v/>
      </c>
      <c r="OC18" s="40" t="str">
        <f t="shared" si="270"/>
        <v/>
      </c>
      <c r="OD18" s="40" t="str">
        <f t="shared" si="270"/>
        <v/>
      </c>
      <c r="OE18" s="40" t="str">
        <f t="shared" si="270"/>
        <v/>
      </c>
      <c r="OF18" s="40" t="str">
        <f t="shared" si="270"/>
        <v/>
      </c>
      <c r="OG18" s="40" t="str">
        <f t="shared" si="270"/>
        <v/>
      </c>
      <c r="OH18" s="40" t="str">
        <f t="shared" si="270"/>
        <v/>
      </c>
      <c r="OI18" s="40" t="str">
        <f t="shared" si="270"/>
        <v/>
      </c>
      <c r="OJ18" s="40" t="str">
        <f t="shared" si="270"/>
        <v/>
      </c>
      <c r="OK18" s="40" t="str">
        <f t="shared" si="270"/>
        <v/>
      </c>
      <c r="OL18" s="41" t="str">
        <f t="shared" si="270"/>
        <v/>
      </c>
      <c r="OM18" s="37"/>
      <c r="ON18" s="49"/>
      <c r="OO18" s="49"/>
      <c r="OP18" s="49"/>
      <c r="OQ18" s="49"/>
      <c r="OR18" s="49"/>
      <c r="OS18" s="49"/>
      <c r="OT18" s="49"/>
      <c r="OU18" s="45"/>
      <c r="OV18" s="49"/>
      <c r="OW18" s="49"/>
      <c r="OX18" s="49"/>
      <c r="OY18" s="49"/>
      <c r="OZ18" s="49"/>
      <c r="PA18" s="49"/>
      <c r="PB18" s="49"/>
      <c r="PC18" s="49"/>
      <c r="PD18" s="49"/>
      <c r="PE18" s="49"/>
      <c r="PF18" s="49"/>
      <c r="PG18" s="45"/>
      <c r="PH18" s="45"/>
      <c r="PI18" s="45"/>
      <c r="PJ18" s="45"/>
      <c r="PK18" s="47">
        <f>SUM(OM18:PJ18)</f>
        <v>0</v>
      </c>
      <c r="PL18" s="40" t="str">
        <f t="shared" ref="PL18:QJ18" si="271">IFERROR(OM18/OM$10,"")</f>
        <v/>
      </c>
      <c r="PM18" s="40" t="str">
        <f t="shared" si="271"/>
        <v/>
      </c>
      <c r="PN18" s="40" t="str">
        <f t="shared" si="271"/>
        <v/>
      </c>
      <c r="PO18" s="40" t="str">
        <f t="shared" si="271"/>
        <v/>
      </c>
      <c r="PP18" s="40" t="str">
        <f t="shared" si="271"/>
        <v/>
      </c>
      <c r="PQ18" s="40" t="str">
        <f t="shared" si="271"/>
        <v/>
      </c>
      <c r="PR18" s="40" t="str">
        <f t="shared" si="271"/>
        <v/>
      </c>
      <c r="PS18" s="40" t="str">
        <f t="shared" si="271"/>
        <v/>
      </c>
      <c r="PT18" s="40" t="str">
        <f t="shared" si="271"/>
        <v/>
      </c>
      <c r="PU18" s="40" t="str">
        <f t="shared" si="271"/>
        <v/>
      </c>
      <c r="PV18" s="40" t="str">
        <f t="shared" si="271"/>
        <v/>
      </c>
      <c r="PW18" s="40" t="str">
        <f t="shared" si="271"/>
        <v/>
      </c>
      <c r="PX18" s="40" t="str">
        <f t="shared" si="271"/>
        <v/>
      </c>
      <c r="PY18" s="40" t="str">
        <f t="shared" si="271"/>
        <v/>
      </c>
      <c r="PZ18" s="40" t="str">
        <f t="shared" si="271"/>
        <v/>
      </c>
      <c r="QA18" s="40" t="str">
        <f t="shared" si="271"/>
        <v/>
      </c>
      <c r="QB18" s="40" t="str">
        <f t="shared" si="271"/>
        <v/>
      </c>
      <c r="QC18" s="40" t="str">
        <f t="shared" si="271"/>
        <v/>
      </c>
      <c r="QD18" s="40" t="str">
        <f t="shared" si="271"/>
        <v/>
      </c>
      <c r="QE18" s="40" t="str">
        <f t="shared" si="271"/>
        <v/>
      </c>
      <c r="QF18" s="40" t="str">
        <f t="shared" si="271"/>
        <v/>
      </c>
      <c r="QG18" s="40" t="str">
        <f t="shared" si="271"/>
        <v/>
      </c>
      <c r="QH18" s="40" t="str">
        <f t="shared" si="271"/>
        <v/>
      </c>
      <c r="QI18" s="40" t="str">
        <f t="shared" si="271"/>
        <v/>
      </c>
      <c r="QJ18" s="41" t="str">
        <f t="shared" si="271"/>
        <v/>
      </c>
      <c r="QK18" s="37"/>
      <c r="QL18" s="49"/>
      <c r="QM18" s="49"/>
      <c r="QN18" s="49"/>
      <c r="QO18" s="49"/>
      <c r="QP18" s="49"/>
      <c r="QQ18" s="49"/>
      <c r="QR18" s="49"/>
      <c r="QS18" s="45"/>
      <c r="QT18" s="49"/>
      <c r="QU18" s="49"/>
      <c r="QV18" s="49"/>
      <c r="QW18" s="49"/>
      <c r="QX18" s="49"/>
      <c r="QY18" s="49"/>
      <c r="QZ18" s="49"/>
      <c r="RA18" s="49"/>
      <c r="RB18" s="49"/>
      <c r="RC18" s="49"/>
      <c r="RD18" s="49"/>
      <c r="RE18" s="45"/>
      <c r="RF18" s="45"/>
      <c r="RG18" s="45"/>
      <c r="RH18" s="45"/>
      <c r="RI18" s="47">
        <f>SUM(QK18:RH18)</f>
        <v>0</v>
      </c>
      <c r="RJ18" s="40" t="str">
        <f t="shared" ref="RJ18:SH18" si="272">IFERROR(QK18/QK$10,"")</f>
        <v/>
      </c>
      <c r="RK18" s="40" t="str">
        <f t="shared" si="272"/>
        <v/>
      </c>
      <c r="RL18" s="40" t="str">
        <f t="shared" si="272"/>
        <v/>
      </c>
      <c r="RM18" s="40" t="str">
        <f t="shared" si="272"/>
        <v/>
      </c>
      <c r="RN18" s="40" t="str">
        <f t="shared" si="272"/>
        <v/>
      </c>
      <c r="RO18" s="40" t="str">
        <f t="shared" si="272"/>
        <v/>
      </c>
      <c r="RP18" s="40" t="str">
        <f t="shared" si="272"/>
        <v/>
      </c>
      <c r="RQ18" s="40" t="str">
        <f t="shared" si="272"/>
        <v/>
      </c>
      <c r="RR18" s="40" t="str">
        <f t="shared" si="272"/>
        <v/>
      </c>
      <c r="RS18" s="40" t="str">
        <f t="shared" si="272"/>
        <v/>
      </c>
      <c r="RT18" s="40" t="str">
        <f t="shared" si="272"/>
        <v/>
      </c>
      <c r="RU18" s="40" t="str">
        <f t="shared" si="272"/>
        <v/>
      </c>
      <c r="RV18" s="40" t="str">
        <f t="shared" si="272"/>
        <v/>
      </c>
      <c r="RW18" s="40" t="str">
        <f t="shared" si="272"/>
        <v/>
      </c>
      <c r="RX18" s="40" t="str">
        <f t="shared" si="272"/>
        <v/>
      </c>
      <c r="RY18" s="40" t="str">
        <f t="shared" si="272"/>
        <v/>
      </c>
      <c r="RZ18" s="40" t="str">
        <f t="shared" si="272"/>
        <v/>
      </c>
      <c r="SA18" s="40" t="str">
        <f t="shared" si="272"/>
        <v/>
      </c>
      <c r="SB18" s="40" t="str">
        <f t="shared" si="272"/>
        <v/>
      </c>
      <c r="SC18" s="40" t="str">
        <f t="shared" si="272"/>
        <v/>
      </c>
      <c r="SD18" s="40" t="str">
        <f t="shared" si="272"/>
        <v/>
      </c>
      <c r="SE18" s="40" t="str">
        <f t="shared" si="272"/>
        <v/>
      </c>
      <c r="SF18" s="40" t="str">
        <f t="shared" si="272"/>
        <v/>
      </c>
      <c r="SG18" s="40" t="str">
        <f t="shared" si="272"/>
        <v/>
      </c>
      <c r="SH18" s="41" t="str">
        <f t="shared" si="272"/>
        <v/>
      </c>
      <c r="SI18" s="37"/>
      <c r="SJ18" s="49"/>
      <c r="SK18" s="49"/>
      <c r="SL18" s="49"/>
      <c r="SM18" s="49"/>
      <c r="SN18" s="49"/>
      <c r="SO18" s="49"/>
      <c r="SP18" s="49"/>
      <c r="SQ18" s="45"/>
      <c r="SR18" s="49"/>
      <c r="SS18" s="49"/>
      <c r="ST18" s="49"/>
      <c r="SU18" s="49"/>
      <c r="SV18" s="49"/>
      <c r="SW18" s="49"/>
      <c r="SX18" s="49"/>
      <c r="SY18" s="49"/>
      <c r="SZ18" s="49"/>
      <c r="TA18" s="49"/>
      <c r="TB18" s="49"/>
      <c r="TC18" s="45"/>
      <c r="TD18" s="45"/>
      <c r="TE18" s="45"/>
      <c r="TF18" s="45"/>
      <c r="TG18" s="47">
        <f>SUM(SI18:TF18)</f>
        <v>0</v>
      </c>
      <c r="TH18" s="40" t="str">
        <f t="shared" ref="TH18:UA18" si="273">IFERROR(SI18/SI$10,"")</f>
        <v/>
      </c>
      <c r="TI18" s="40" t="str">
        <f t="shared" si="273"/>
        <v/>
      </c>
      <c r="TJ18" s="40" t="str">
        <f t="shared" si="273"/>
        <v/>
      </c>
      <c r="TK18" s="40" t="str">
        <f t="shared" si="273"/>
        <v/>
      </c>
      <c r="TL18" s="40" t="str">
        <f t="shared" si="273"/>
        <v/>
      </c>
      <c r="TM18" s="40" t="str">
        <f t="shared" si="273"/>
        <v/>
      </c>
      <c r="TN18" s="40" t="str">
        <f t="shared" si="273"/>
        <v/>
      </c>
      <c r="TO18" s="40" t="str">
        <f t="shared" si="273"/>
        <v/>
      </c>
      <c r="TP18" s="40" t="str">
        <f t="shared" si="273"/>
        <v/>
      </c>
      <c r="TQ18" s="40" t="str">
        <f t="shared" si="273"/>
        <v/>
      </c>
      <c r="TR18" s="40" t="str">
        <f t="shared" si="273"/>
        <v/>
      </c>
      <c r="TS18" s="40" t="str">
        <f t="shared" si="273"/>
        <v/>
      </c>
      <c r="TT18" s="40" t="str">
        <f t="shared" si="273"/>
        <v/>
      </c>
      <c r="TU18" s="40" t="str">
        <f t="shared" si="273"/>
        <v/>
      </c>
      <c r="TV18" s="40" t="str">
        <f t="shared" si="273"/>
        <v/>
      </c>
      <c r="TW18" s="40" t="str">
        <f t="shared" si="273"/>
        <v/>
      </c>
      <c r="TX18" s="40" t="str">
        <f t="shared" si="273"/>
        <v/>
      </c>
      <c r="TY18" s="40" t="str">
        <f t="shared" si="273"/>
        <v/>
      </c>
      <c r="TZ18" s="40" t="str">
        <f t="shared" si="273"/>
        <v/>
      </c>
      <c r="UA18" s="40" t="str">
        <f t="shared" si="273"/>
        <v/>
      </c>
      <c r="UB18" s="40" t="str">
        <f t="shared" ref="UB18:UG18" si="274">IFERROR(TB18/TB$10,"")</f>
        <v/>
      </c>
      <c r="UC18" s="40" t="str">
        <f t="shared" si="274"/>
        <v/>
      </c>
      <c r="UD18" s="40" t="str">
        <f t="shared" si="274"/>
        <v/>
      </c>
      <c r="UE18" s="40" t="str">
        <f t="shared" si="274"/>
        <v/>
      </c>
      <c r="UF18" s="40" t="str">
        <f t="shared" si="274"/>
        <v/>
      </c>
      <c r="UG18" s="41" t="str">
        <f t="shared" si="274"/>
        <v/>
      </c>
      <c r="UH18" s="37"/>
      <c r="UI18" s="49"/>
      <c r="UJ18" s="49"/>
      <c r="UK18" s="49"/>
      <c r="UL18" s="49"/>
      <c r="UM18" s="49"/>
      <c r="UN18" s="49"/>
      <c r="UO18" s="49"/>
      <c r="UP18" s="45"/>
      <c r="UQ18" s="49"/>
      <c r="UR18" s="49"/>
      <c r="US18" s="49"/>
      <c r="UT18" s="49"/>
      <c r="UU18" s="49"/>
      <c r="UV18" s="49"/>
      <c r="UW18" s="49"/>
      <c r="UX18" s="49"/>
      <c r="UY18" s="49"/>
      <c r="UZ18" s="49"/>
      <c r="VA18" s="49"/>
      <c r="VB18" s="45"/>
      <c r="VC18" s="45"/>
      <c r="VD18" s="45"/>
      <c r="VE18" s="45"/>
      <c r="VF18" s="47">
        <f>SUM(UH18:VE18)</f>
        <v>0</v>
      </c>
      <c r="VG18" s="40" t="str">
        <f t="shared" ref="VG18:WE18" si="275">IFERROR(UH18/UH$10,"")</f>
        <v/>
      </c>
      <c r="VH18" s="40" t="str">
        <f t="shared" si="275"/>
        <v/>
      </c>
      <c r="VI18" s="40" t="str">
        <f t="shared" si="275"/>
        <v/>
      </c>
      <c r="VJ18" s="40" t="str">
        <f t="shared" si="275"/>
        <v/>
      </c>
      <c r="VK18" s="40" t="str">
        <f t="shared" si="275"/>
        <v/>
      </c>
      <c r="VL18" s="40" t="str">
        <f t="shared" si="275"/>
        <v/>
      </c>
      <c r="VM18" s="40" t="str">
        <f t="shared" si="275"/>
        <v/>
      </c>
      <c r="VN18" s="40" t="str">
        <f t="shared" si="275"/>
        <v/>
      </c>
      <c r="VO18" s="40" t="str">
        <f t="shared" si="275"/>
        <v/>
      </c>
      <c r="VP18" s="40" t="str">
        <f t="shared" si="275"/>
        <v/>
      </c>
      <c r="VQ18" s="40" t="str">
        <f t="shared" si="275"/>
        <v/>
      </c>
      <c r="VR18" s="40" t="str">
        <f t="shared" si="275"/>
        <v/>
      </c>
      <c r="VS18" s="40" t="str">
        <f t="shared" si="275"/>
        <v/>
      </c>
      <c r="VT18" s="40" t="str">
        <f t="shared" si="275"/>
        <v/>
      </c>
      <c r="VU18" s="40" t="str">
        <f t="shared" si="275"/>
        <v/>
      </c>
      <c r="VV18" s="40" t="str">
        <f t="shared" si="275"/>
        <v/>
      </c>
      <c r="VW18" s="40" t="str">
        <f t="shared" si="275"/>
        <v/>
      </c>
      <c r="VX18" s="40" t="str">
        <f t="shared" si="275"/>
        <v/>
      </c>
      <c r="VY18" s="40" t="str">
        <f t="shared" si="275"/>
        <v/>
      </c>
      <c r="VZ18" s="40" t="str">
        <f t="shared" si="275"/>
        <v/>
      </c>
      <c r="WA18" s="40" t="str">
        <f t="shared" si="275"/>
        <v/>
      </c>
      <c r="WB18" s="40" t="str">
        <f t="shared" si="275"/>
        <v/>
      </c>
      <c r="WC18" s="40" t="str">
        <f t="shared" si="275"/>
        <v/>
      </c>
      <c r="WD18" s="40" t="str">
        <f t="shared" si="275"/>
        <v/>
      </c>
      <c r="WE18" s="41" t="str">
        <f t="shared" si="275"/>
        <v/>
      </c>
      <c r="WF18" s="37">
        <f t="shared" ref="WF18:XC18" si="276">SUMIF($C$2:$WE$2,WF$2,$C18:$WE18)</f>
        <v>0</v>
      </c>
      <c r="WG18" s="49">
        <f t="shared" si="276"/>
        <v>0</v>
      </c>
      <c r="WH18" s="49">
        <f t="shared" si="276"/>
        <v>0</v>
      </c>
      <c r="WI18" s="49">
        <f t="shared" si="276"/>
        <v>0</v>
      </c>
      <c r="WJ18" s="49">
        <f t="shared" si="276"/>
        <v>0</v>
      </c>
      <c r="WK18" s="49">
        <f t="shared" si="276"/>
        <v>0</v>
      </c>
      <c r="WL18" s="49">
        <f t="shared" si="276"/>
        <v>0</v>
      </c>
      <c r="WM18" s="49">
        <f t="shared" si="276"/>
        <v>0</v>
      </c>
      <c r="WN18" s="45">
        <f t="shared" si="276"/>
        <v>0</v>
      </c>
      <c r="WO18" s="49">
        <f t="shared" si="276"/>
        <v>0</v>
      </c>
      <c r="WP18" s="49">
        <f t="shared" si="276"/>
        <v>0</v>
      </c>
      <c r="WQ18" s="49">
        <f t="shared" si="276"/>
        <v>0</v>
      </c>
      <c r="WR18" s="49">
        <f t="shared" si="276"/>
        <v>0</v>
      </c>
      <c r="WS18" s="49">
        <f t="shared" si="276"/>
        <v>0</v>
      </c>
      <c r="WT18" s="49">
        <f t="shared" si="276"/>
        <v>0</v>
      </c>
      <c r="WU18" s="49">
        <f t="shared" si="276"/>
        <v>0</v>
      </c>
      <c r="WV18" s="49">
        <f t="shared" si="276"/>
        <v>0</v>
      </c>
      <c r="WW18" s="49">
        <f t="shared" si="276"/>
        <v>0</v>
      </c>
      <c r="WX18" s="49">
        <f t="shared" si="276"/>
        <v>0</v>
      </c>
      <c r="WY18" s="49">
        <f t="shared" si="276"/>
        <v>0</v>
      </c>
      <c r="WZ18" s="45">
        <f t="shared" si="276"/>
        <v>0</v>
      </c>
      <c r="XA18" s="45">
        <f t="shared" si="276"/>
        <v>0</v>
      </c>
      <c r="XB18" s="45">
        <f t="shared" si="276"/>
        <v>0</v>
      </c>
      <c r="XC18" s="45">
        <f t="shared" si="276"/>
        <v>0</v>
      </c>
      <c r="XD18" s="47">
        <f>SUM(WF18:XC18)</f>
        <v>0</v>
      </c>
      <c r="XE18" s="40">
        <f t="shared" ref="XE18:YC18" si="277">IFERROR(WF18/WF$10,"")</f>
        <v>0</v>
      </c>
      <c r="XF18" s="40">
        <f t="shared" si="277"/>
        <v>0</v>
      </c>
      <c r="XG18" s="40">
        <f t="shared" si="277"/>
        <v>0</v>
      </c>
      <c r="XH18" s="40">
        <f t="shared" si="277"/>
        <v>0</v>
      </c>
      <c r="XI18" s="40">
        <f t="shared" si="277"/>
        <v>0</v>
      </c>
      <c r="XJ18" s="40">
        <f t="shared" si="277"/>
        <v>0</v>
      </c>
      <c r="XK18" s="40">
        <f t="shared" si="277"/>
        <v>0</v>
      </c>
      <c r="XL18" s="40">
        <f t="shared" si="277"/>
        <v>0</v>
      </c>
      <c r="XM18" s="40">
        <f t="shared" si="277"/>
        <v>0</v>
      </c>
      <c r="XN18" s="40">
        <f t="shared" si="277"/>
        <v>0</v>
      </c>
      <c r="XO18" s="40">
        <f t="shared" si="277"/>
        <v>0</v>
      </c>
      <c r="XP18" s="40">
        <f t="shared" si="277"/>
        <v>0</v>
      </c>
      <c r="XQ18" s="40">
        <f t="shared" si="277"/>
        <v>0</v>
      </c>
      <c r="XR18" s="40">
        <f t="shared" si="277"/>
        <v>0</v>
      </c>
      <c r="XS18" s="40">
        <f t="shared" si="277"/>
        <v>0</v>
      </c>
      <c r="XT18" s="40">
        <f t="shared" si="277"/>
        <v>0</v>
      </c>
      <c r="XU18" s="40">
        <f t="shared" si="277"/>
        <v>0</v>
      </c>
      <c r="XV18" s="40">
        <f t="shared" si="277"/>
        <v>0</v>
      </c>
      <c r="XW18" s="40">
        <f t="shared" si="277"/>
        <v>0</v>
      </c>
      <c r="XX18" s="40">
        <f t="shared" si="277"/>
        <v>0</v>
      </c>
      <c r="XY18" s="40">
        <f t="shared" si="277"/>
        <v>0</v>
      </c>
      <c r="XZ18" s="40">
        <f t="shared" si="277"/>
        <v>0</v>
      </c>
      <c r="YA18" s="40">
        <f t="shared" si="277"/>
        <v>0</v>
      </c>
      <c r="YB18" s="40" t="str">
        <f t="shared" si="277"/>
        <v/>
      </c>
      <c r="YC18" s="41">
        <f t="shared" si="277"/>
        <v>0</v>
      </c>
    </row>
    <row r="19" s="18" customFormat="1" customHeight="1" spans="1:653">
      <c r="A19" s="67"/>
      <c r="B19" s="68" t="s">
        <v>68</v>
      </c>
      <c r="C19" s="37">
        <v>3595.31999999994</v>
      </c>
      <c r="D19" s="49">
        <v>0</v>
      </c>
      <c r="E19" s="49">
        <v>4547.02</v>
      </c>
      <c r="F19" s="49">
        <v>0</v>
      </c>
      <c r="G19" s="49">
        <v>1405.07</v>
      </c>
      <c r="H19" s="49">
        <v>2945.08</v>
      </c>
      <c r="I19" s="49">
        <v>3203.46000000003</v>
      </c>
      <c r="J19" s="49">
        <v>0</v>
      </c>
      <c r="K19" s="49">
        <v>487.93</v>
      </c>
      <c r="L19" s="46"/>
      <c r="M19" s="37">
        <v>0</v>
      </c>
      <c r="N19" s="37">
        <v>0</v>
      </c>
      <c r="O19" s="49">
        <v>0</v>
      </c>
      <c r="P19" s="37">
        <v>2017.05000000001</v>
      </c>
      <c r="Q19" s="46"/>
      <c r="R19" s="49">
        <v>0</v>
      </c>
      <c r="S19" s="40" t="str">
        <f>IFERROR(#REF!/#REF!,"")</f>
        <v/>
      </c>
      <c r="T19" s="49"/>
      <c r="U19" s="49"/>
      <c r="V19" s="49"/>
      <c r="W19" s="45"/>
      <c r="X19" s="46"/>
      <c r="Y19" s="45"/>
      <c r="Z19" s="45"/>
      <c r="AA19" s="47">
        <f>SUM(C19:Z19)</f>
        <v>18200.93</v>
      </c>
      <c r="AB19" s="40">
        <f t="shared" ref="AB19:AZ19" si="278">IFERROR(C19/C$10,"")</f>
        <v>0.011691811634394</v>
      </c>
      <c r="AC19" s="40">
        <f t="shared" si="278"/>
        <v>0</v>
      </c>
      <c r="AD19" s="40">
        <f t="shared" si="278"/>
        <v>0.025373468809689</v>
      </c>
      <c r="AE19" s="40">
        <f t="shared" si="278"/>
        <v>0</v>
      </c>
      <c r="AF19" s="40">
        <f t="shared" si="278"/>
        <v>0.0163454604403145</v>
      </c>
      <c r="AG19" s="40">
        <f t="shared" si="278"/>
        <v>0.0199502186132314</v>
      </c>
      <c r="AH19" s="40">
        <f t="shared" si="278"/>
        <v>0.00733401772809998</v>
      </c>
      <c r="AI19" s="40">
        <f t="shared" si="278"/>
        <v>0</v>
      </c>
      <c r="AJ19" s="40">
        <f t="shared" si="278"/>
        <v>0.00800132893590703</v>
      </c>
      <c r="AK19" s="40">
        <f t="shared" si="278"/>
        <v>0</v>
      </c>
      <c r="AL19" s="40">
        <f t="shared" si="278"/>
        <v>0</v>
      </c>
      <c r="AM19" s="40">
        <f t="shared" si="278"/>
        <v>0</v>
      </c>
      <c r="AN19" s="40">
        <f t="shared" si="278"/>
        <v>0</v>
      </c>
      <c r="AO19" s="40">
        <f t="shared" si="278"/>
        <v>0.0178683822959465</v>
      </c>
      <c r="AP19" s="40">
        <f t="shared" si="278"/>
        <v>0</v>
      </c>
      <c r="AQ19" s="40">
        <f t="shared" si="278"/>
        <v>0</v>
      </c>
      <c r="AR19" s="40" t="str">
        <f t="shared" si="278"/>
        <v/>
      </c>
      <c r="AS19" s="40">
        <f t="shared" si="278"/>
        <v>0</v>
      </c>
      <c r="AT19" s="40">
        <f t="shared" si="278"/>
        <v>0</v>
      </c>
      <c r="AU19" s="40">
        <f t="shared" si="278"/>
        <v>0</v>
      </c>
      <c r="AV19" s="40" t="str">
        <f t="shared" si="278"/>
        <v/>
      </c>
      <c r="AW19" s="40" t="str">
        <f t="shared" si="278"/>
        <v/>
      </c>
      <c r="AX19" s="40" t="str">
        <f t="shared" si="278"/>
        <v/>
      </c>
      <c r="AY19" s="40" t="str">
        <f t="shared" si="278"/>
        <v/>
      </c>
      <c r="AZ19" s="41">
        <f t="shared" si="278"/>
        <v>0.00634881639255976</v>
      </c>
      <c r="BA19" s="37">
        <v>2651.71999999995</v>
      </c>
      <c r="BB19" s="49">
        <v>0</v>
      </c>
      <c r="BC19" s="49">
        <v>3814.37999999998</v>
      </c>
      <c r="BD19" s="49">
        <v>0</v>
      </c>
      <c r="BE19" s="49">
        <v>1447.97</v>
      </c>
      <c r="BF19" s="49">
        <v>3038.75000000001</v>
      </c>
      <c r="BG19" s="49">
        <v>1634.27</v>
      </c>
      <c r="BH19" s="49">
        <v>0</v>
      </c>
      <c r="BI19" s="49">
        <v>522.840000000001</v>
      </c>
      <c r="BJ19" s="46"/>
      <c r="BK19" s="37">
        <v>0</v>
      </c>
      <c r="BL19" s="37">
        <v>0</v>
      </c>
      <c r="BM19" s="49">
        <v>0</v>
      </c>
      <c r="BN19" s="37">
        <v>1206.65000000001</v>
      </c>
      <c r="BO19" s="46"/>
      <c r="BP19" s="49">
        <v>0</v>
      </c>
      <c r="BQ19" s="40" t="str">
        <f>IFERROR(#REF!/#REF!,"")</f>
        <v/>
      </c>
      <c r="BR19" s="46"/>
      <c r="BS19" s="46"/>
      <c r="BT19" s="46"/>
      <c r="BU19" s="45"/>
      <c r="BV19" s="45"/>
      <c r="BW19" s="45"/>
      <c r="BX19" s="45"/>
      <c r="BY19" s="47">
        <f>SUM(BA19:BX19)</f>
        <v>14316.58</v>
      </c>
      <c r="BZ19" s="40">
        <f t="shared" ref="BZ19:CX19" si="279">IFERROR(BA19/BA$10,"")</f>
        <v>0.0133346542002318</v>
      </c>
      <c r="CA19" s="40">
        <f t="shared" si="279"/>
        <v>0</v>
      </c>
      <c r="CB19" s="40">
        <f t="shared" si="279"/>
        <v>0.0268636130650372</v>
      </c>
      <c r="CC19" s="40">
        <f t="shared" si="279"/>
        <v>0</v>
      </c>
      <c r="CD19" s="40">
        <f t="shared" si="279"/>
        <v>0.0218091386702871</v>
      </c>
      <c r="CE19" s="40">
        <f t="shared" si="279"/>
        <v>0.0270835916171399</v>
      </c>
      <c r="CF19" s="40">
        <f t="shared" si="279"/>
        <v>0.0059801351799555</v>
      </c>
      <c r="CG19" s="40">
        <f t="shared" si="279"/>
        <v>0</v>
      </c>
      <c r="CH19" s="40">
        <f t="shared" si="279"/>
        <v>0.0169192822993449</v>
      </c>
      <c r="CI19" s="40">
        <f t="shared" si="279"/>
        <v>0</v>
      </c>
      <c r="CJ19" s="40">
        <f t="shared" si="279"/>
        <v>0</v>
      </c>
      <c r="CK19" s="40">
        <f t="shared" si="279"/>
        <v>0</v>
      </c>
      <c r="CL19" s="40">
        <f t="shared" si="279"/>
        <v>0</v>
      </c>
      <c r="CM19" s="40">
        <f t="shared" si="279"/>
        <v>0.0180687756014254</v>
      </c>
      <c r="CN19" s="40">
        <f t="shared" si="279"/>
        <v>0</v>
      </c>
      <c r="CO19" s="40">
        <f t="shared" si="279"/>
        <v>0</v>
      </c>
      <c r="CP19" s="40" t="str">
        <f t="shared" si="279"/>
        <v/>
      </c>
      <c r="CQ19" s="40">
        <f t="shared" si="279"/>
        <v>0</v>
      </c>
      <c r="CR19" s="40">
        <f t="shared" si="279"/>
        <v>0</v>
      </c>
      <c r="CS19" s="40">
        <f t="shared" si="279"/>
        <v>0</v>
      </c>
      <c r="CT19" s="40" t="str">
        <f t="shared" si="279"/>
        <v/>
      </c>
      <c r="CU19" s="40" t="str">
        <f t="shared" si="279"/>
        <v/>
      </c>
      <c r="CV19" s="40" t="str">
        <f t="shared" si="279"/>
        <v/>
      </c>
      <c r="CW19" s="40" t="str">
        <f t="shared" si="279"/>
        <v/>
      </c>
      <c r="CX19" s="41">
        <f t="shared" si="279"/>
        <v>0.00719522803423113</v>
      </c>
      <c r="CY19" s="42">
        <v>4586.74999999988</v>
      </c>
      <c r="CZ19" s="49">
        <v>0</v>
      </c>
      <c r="DA19" s="49">
        <v>8610.29999999965</v>
      </c>
      <c r="DB19" s="49">
        <v>0</v>
      </c>
      <c r="DC19" s="49">
        <v>1875.17</v>
      </c>
      <c r="DD19" s="49">
        <v>4743.26</v>
      </c>
      <c r="DE19" s="49">
        <v>4119.72000000001</v>
      </c>
      <c r="DF19" s="49">
        <v>0</v>
      </c>
      <c r="DG19" s="45">
        <v>84.17</v>
      </c>
      <c r="DH19" s="46"/>
      <c r="DI19" s="49">
        <v>0</v>
      </c>
      <c r="DJ19" s="49">
        <v>10.52</v>
      </c>
      <c r="DK19" s="45">
        <v>0</v>
      </c>
      <c r="DL19" s="49">
        <v>2629.26</v>
      </c>
      <c r="DM19" s="46"/>
      <c r="DN19" s="45">
        <v>0</v>
      </c>
      <c r="DO19" s="49"/>
      <c r="DP19" s="46"/>
      <c r="DQ19" s="46"/>
      <c r="DR19" s="46"/>
      <c r="DS19" s="45"/>
      <c r="DT19" s="45"/>
      <c r="DU19" s="45"/>
      <c r="DV19" s="45"/>
      <c r="DW19" s="47">
        <f>SUM(CY19:DV19)</f>
        <v>26659.1499999995</v>
      </c>
      <c r="DX19" s="40">
        <f t="shared" ref="DX19:EV19" si="280">IFERROR(CY19/CY$10,"")</f>
        <v>0.0120868016158126</v>
      </c>
      <c r="DY19" s="40">
        <f t="shared" si="280"/>
        <v>0</v>
      </c>
      <c r="DZ19" s="40">
        <f t="shared" si="280"/>
        <v>0.0248771664086006</v>
      </c>
      <c r="EA19" s="40">
        <f t="shared" si="280"/>
        <v>0</v>
      </c>
      <c r="EB19" s="40">
        <f t="shared" si="280"/>
        <v>0.0157747612064898</v>
      </c>
      <c r="EC19" s="40">
        <f t="shared" si="280"/>
        <v>0.0201661055215792</v>
      </c>
      <c r="ED19" s="40">
        <f t="shared" si="280"/>
        <v>0.00785967871608643</v>
      </c>
      <c r="EE19" s="40">
        <f t="shared" si="280"/>
        <v>0</v>
      </c>
      <c r="EF19" s="40">
        <f t="shared" si="280"/>
        <v>0.00116813026435803</v>
      </c>
      <c r="EG19" s="40">
        <f t="shared" si="280"/>
        <v>0</v>
      </c>
      <c r="EH19" s="40">
        <f t="shared" si="280"/>
        <v>0</v>
      </c>
      <c r="EI19" s="40">
        <f t="shared" si="280"/>
        <v>0.000145684236065517</v>
      </c>
      <c r="EJ19" s="40">
        <f t="shared" si="280"/>
        <v>0</v>
      </c>
      <c r="EK19" s="40">
        <f t="shared" si="280"/>
        <v>0.0174028419757139</v>
      </c>
      <c r="EL19" s="40">
        <f t="shared" si="280"/>
        <v>0</v>
      </c>
      <c r="EM19" s="40">
        <f t="shared" si="280"/>
        <v>0</v>
      </c>
      <c r="EN19" s="40">
        <f t="shared" si="280"/>
        <v>0</v>
      </c>
      <c r="EO19" s="40">
        <f t="shared" si="280"/>
        <v>0</v>
      </c>
      <c r="EP19" s="40">
        <f t="shared" si="280"/>
        <v>0</v>
      </c>
      <c r="EQ19" s="40">
        <f t="shared" si="280"/>
        <v>0</v>
      </c>
      <c r="ER19" s="40" t="str">
        <f t="shared" si="280"/>
        <v/>
      </c>
      <c r="ES19" s="40" t="str">
        <f t="shared" si="280"/>
        <v/>
      </c>
      <c r="ET19" s="40" t="str">
        <f t="shared" si="280"/>
        <v/>
      </c>
      <c r="EU19" s="40" t="str">
        <f t="shared" si="280"/>
        <v/>
      </c>
      <c r="EV19" s="41">
        <f t="shared" si="280"/>
        <v>0.00633135375085664</v>
      </c>
      <c r="EW19" s="37">
        <v>3846.08999999991</v>
      </c>
      <c r="EX19" s="49">
        <v>0</v>
      </c>
      <c r="EY19" s="49">
        <v>6741.3899999999</v>
      </c>
      <c r="EZ19" s="49">
        <v>0</v>
      </c>
      <c r="FA19" s="49">
        <v>1757.58</v>
      </c>
      <c r="FB19" s="49">
        <v>3702.35</v>
      </c>
      <c r="FC19" s="49">
        <v>3066.01000000001</v>
      </c>
      <c r="FD19" s="49">
        <v>0</v>
      </c>
      <c r="FE19" s="49">
        <v>272.16</v>
      </c>
      <c r="FF19" s="46"/>
      <c r="FG19" s="37">
        <v>0</v>
      </c>
      <c r="FH19" s="37">
        <v>10.52</v>
      </c>
      <c r="FI19" s="49">
        <v>0</v>
      </c>
      <c r="FJ19" s="37">
        <v>2479.97</v>
      </c>
      <c r="FK19" s="46"/>
      <c r="FL19" s="49">
        <v>0</v>
      </c>
      <c r="FM19" s="45"/>
      <c r="FN19" s="46"/>
      <c r="FO19" s="46"/>
      <c r="FP19" s="46"/>
      <c r="FQ19" s="45"/>
      <c r="FR19" s="45"/>
      <c r="FS19" s="45"/>
      <c r="FT19" s="45"/>
      <c r="FU19" s="47">
        <f>SUM(EW19:FT19)</f>
        <v>21876.0699999998</v>
      </c>
      <c r="FV19" s="40">
        <f t="shared" ref="FV19:GT19" si="281">IFERROR(EW19/EW$10,"")</f>
        <v>0.0123662063090213</v>
      </c>
      <c r="FW19" s="40">
        <f t="shared" si="281"/>
        <v>0</v>
      </c>
      <c r="FX19" s="40">
        <f t="shared" si="281"/>
        <v>0.0233609439257499</v>
      </c>
      <c r="FY19" s="40">
        <f t="shared" si="281"/>
        <v>0</v>
      </c>
      <c r="FZ19" s="40">
        <f t="shared" si="281"/>
        <v>0.0233449576854545</v>
      </c>
      <c r="GA19" s="40">
        <f t="shared" si="281"/>
        <v>0.0191672031802744</v>
      </c>
      <c r="GB19" s="40">
        <f t="shared" si="281"/>
        <v>0.00688485291713918</v>
      </c>
      <c r="GC19" s="40">
        <f t="shared" si="281"/>
        <v>0</v>
      </c>
      <c r="GD19" s="40">
        <f t="shared" si="281"/>
        <v>0.00331126311255825</v>
      </c>
      <c r="GE19" s="40">
        <f t="shared" si="281"/>
        <v>0</v>
      </c>
      <c r="GF19" s="40">
        <f t="shared" si="281"/>
        <v>0</v>
      </c>
      <c r="GG19" s="40">
        <f t="shared" si="281"/>
        <v>0.000189169608355974</v>
      </c>
      <c r="GH19" s="40">
        <f t="shared" si="281"/>
        <v>0</v>
      </c>
      <c r="GI19" s="40">
        <f t="shared" si="281"/>
        <v>0.0174191869889464</v>
      </c>
      <c r="GJ19" s="40">
        <f t="shared" si="281"/>
        <v>0</v>
      </c>
      <c r="GK19" s="40">
        <f t="shared" si="281"/>
        <v>0</v>
      </c>
      <c r="GL19" s="40">
        <f t="shared" si="281"/>
        <v>0</v>
      </c>
      <c r="GM19" s="40">
        <f t="shared" si="281"/>
        <v>0</v>
      </c>
      <c r="GN19" s="40">
        <f t="shared" si="281"/>
        <v>0</v>
      </c>
      <c r="GO19" s="40">
        <f t="shared" si="281"/>
        <v>0</v>
      </c>
      <c r="GP19" s="40" t="str">
        <f t="shared" si="281"/>
        <v/>
      </c>
      <c r="GQ19" s="40" t="str">
        <f t="shared" si="281"/>
        <v/>
      </c>
      <c r="GR19" s="40" t="str">
        <f t="shared" si="281"/>
        <v/>
      </c>
      <c r="GS19" s="40" t="str">
        <f t="shared" si="281"/>
        <v/>
      </c>
      <c r="GT19" s="41">
        <f t="shared" si="281"/>
        <v>0.00565849529896556</v>
      </c>
      <c r="GU19" s="37">
        <v>3156.34999999991</v>
      </c>
      <c r="GV19" s="49">
        <v>0</v>
      </c>
      <c r="GW19" s="49">
        <v>6201.66999999995</v>
      </c>
      <c r="GX19" s="49">
        <v>0</v>
      </c>
      <c r="GY19" s="49">
        <v>792.429999999996</v>
      </c>
      <c r="GZ19" s="49">
        <v>2753.65</v>
      </c>
      <c r="HA19" s="49">
        <v>3171.49000000001</v>
      </c>
      <c r="HB19" s="49">
        <v>0</v>
      </c>
      <c r="HC19" s="49">
        <v>36.6</v>
      </c>
      <c r="HD19" s="46"/>
      <c r="HE19" s="37">
        <v>0</v>
      </c>
      <c r="HF19" s="37">
        <v>0</v>
      </c>
      <c r="HG19" s="49"/>
      <c r="HH19" s="37">
        <v>2939.58000000001</v>
      </c>
      <c r="HI19" s="46"/>
      <c r="HJ19" s="49">
        <v>0</v>
      </c>
      <c r="HK19" s="45"/>
      <c r="HL19" s="46"/>
      <c r="HM19" s="46"/>
      <c r="HN19" s="46"/>
      <c r="HO19" s="45"/>
      <c r="HP19" s="46"/>
      <c r="HQ19" s="45"/>
      <c r="HR19" s="45"/>
      <c r="HS19" s="47">
        <f>SUM(GU19:HR19)</f>
        <v>19051.7699999999</v>
      </c>
      <c r="HT19" s="40">
        <f t="shared" ref="HT19:IR19" si="282">IFERROR(GU19/GU$10,"")</f>
        <v>0.0118547675575792</v>
      </c>
      <c r="HU19" s="40">
        <f t="shared" si="282"/>
        <v>0</v>
      </c>
      <c r="HV19" s="40">
        <f t="shared" si="282"/>
        <v>0.0302009223020696</v>
      </c>
      <c r="HW19" s="40">
        <f t="shared" si="282"/>
        <v>0</v>
      </c>
      <c r="HX19" s="40">
        <f t="shared" si="282"/>
        <v>0.0197045817137262</v>
      </c>
      <c r="HY19" s="40">
        <f t="shared" si="282"/>
        <v>0.0154420388414952</v>
      </c>
      <c r="HZ19" s="40">
        <f t="shared" si="282"/>
        <v>0.00677242733807447</v>
      </c>
      <c r="IA19" s="40">
        <f t="shared" si="282"/>
        <v>0</v>
      </c>
      <c r="IB19" s="40">
        <f t="shared" si="282"/>
        <v>0.000267992492402669</v>
      </c>
      <c r="IC19" s="40">
        <f t="shared" si="282"/>
        <v>0</v>
      </c>
      <c r="ID19" s="40">
        <f t="shared" si="282"/>
        <v>0</v>
      </c>
      <c r="IE19" s="40">
        <f t="shared" si="282"/>
        <v>0</v>
      </c>
      <c r="IF19" s="40" t="str">
        <f t="shared" si="282"/>
        <v/>
      </c>
      <c r="IG19" s="40">
        <f t="shared" si="282"/>
        <v>0.0226843196467409</v>
      </c>
      <c r="IH19" s="40">
        <f t="shared" si="282"/>
        <v>0</v>
      </c>
      <c r="II19" s="40">
        <f t="shared" si="282"/>
        <v>0</v>
      </c>
      <c r="IJ19" s="40">
        <f t="shared" si="282"/>
        <v>0</v>
      </c>
      <c r="IK19" s="40">
        <f t="shared" si="282"/>
        <v>0</v>
      </c>
      <c r="IL19" s="40">
        <f t="shared" si="282"/>
        <v>0</v>
      </c>
      <c r="IM19" s="40">
        <f t="shared" si="282"/>
        <v>0</v>
      </c>
      <c r="IN19" s="40">
        <f t="shared" si="282"/>
        <v>0</v>
      </c>
      <c r="IO19" s="40">
        <f t="shared" si="282"/>
        <v>0</v>
      </c>
      <c r="IP19" s="40" t="str">
        <f t="shared" si="282"/>
        <v/>
      </c>
      <c r="IQ19" s="40" t="str">
        <f t="shared" si="282"/>
        <v/>
      </c>
      <c r="IR19" s="41">
        <f t="shared" si="282"/>
        <v>0.00498815433880376</v>
      </c>
      <c r="IS19" s="37">
        <v>2802.40999999993</v>
      </c>
      <c r="IT19" s="49">
        <v>0</v>
      </c>
      <c r="IU19" s="49">
        <v>4859.30999999989</v>
      </c>
      <c r="IV19" s="49">
        <v>0</v>
      </c>
      <c r="IW19" s="49">
        <v>499.680000000001</v>
      </c>
      <c r="IX19" s="49">
        <v>4214.15999999999</v>
      </c>
      <c r="IY19" s="49">
        <v>3831.10000000001</v>
      </c>
      <c r="IZ19" s="49">
        <v>0</v>
      </c>
      <c r="JA19" s="49">
        <v>0</v>
      </c>
      <c r="JB19" s="46"/>
      <c r="JC19" s="37">
        <v>0</v>
      </c>
      <c r="JD19" s="37">
        <v>0</v>
      </c>
      <c r="JE19" s="49"/>
      <c r="JF19" s="37">
        <v>3151.29000000002</v>
      </c>
      <c r="JG19" s="46"/>
      <c r="JH19" s="49"/>
      <c r="JI19" s="45"/>
      <c r="JJ19" s="46"/>
      <c r="JK19" s="46"/>
      <c r="JL19" s="46"/>
      <c r="JM19" s="45"/>
      <c r="JN19" s="46"/>
      <c r="JO19" s="37">
        <v>0</v>
      </c>
      <c r="JP19" s="45"/>
      <c r="JQ19" s="47">
        <f>SUM(IS19:JP19)</f>
        <v>19357.9499999998</v>
      </c>
      <c r="JR19" s="40">
        <f t="shared" ref="JR19:KP19" si="283">IFERROR(IS19/IS$10,"")</f>
        <v>0.0115735159715518</v>
      </c>
      <c r="JS19" s="40">
        <f t="shared" si="283"/>
        <v>0</v>
      </c>
      <c r="JT19" s="40">
        <f t="shared" si="283"/>
        <v>0.0288656642403824</v>
      </c>
      <c r="JU19" s="40">
        <f t="shared" si="283"/>
        <v>0</v>
      </c>
      <c r="JV19" s="40">
        <f t="shared" si="283"/>
        <v>0.0134593866885457</v>
      </c>
      <c r="JW19" s="40">
        <f t="shared" si="283"/>
        <v>0.0210289418911646</v>
      </c>
      <c r="JX19" s="40">
        <f t="shared" si="283"/>
        <v>0.00901963844930753</v>
      </c>
      <c r="JY19" s="40">
        <f t="shared" si="283"/>
        <v>0</v>
      </c>
      <c r="JZ19" s="40">
        <f t="shared" si="283"/>
        <v>0</v>
      </c>
      <c r="KA19" s="40">
        <f t="shared" si="283"/>
        <v>0</v>
      </c>
      <c r="KB19" s="40">
        <f t="shared" si="283"/>
        <v>0</v>
      </c>
      <c r="KC19" s="40">
        <f t="shared" si="283"/>
        <v>0</v>
      </c>
      <c r="KD19" s="40" t="str">
        <f t="shared" si="283"/>
        <v/>
      </c>
      <c r="KE19" s="40">
        <f t="shared" si="283"/>
        <v>0.0257171452694851</v>
      </c>
      <c r="KF19" s="40">
        <f t="shared" si="283"/>
        <v>0</v>
      </c>
      <c r="KG19" s="40" t="str">
        <f t="shared" si="283"/>
        <v/>
      </c>
      <c r="KH19" s="40">
        <f t="shared" si="283"/>
        <v>0</v>
      </c>
      <c r="KI19" s="40">
        <f t="shared" si="283"/>
        <v>0</v>
      </c>
      <c r="KJ19" s="40">
        <f t="shared" si="283"/>
        <v>0</v>
      </c>
      <c r="KK19" s="40">
        <f t="shared" si="283"/>
        <v>0</v>
      </c>
      <c r="KL19" s="40">
        <f t="shared" si="283"/>
        <v>0</v>
      </c>
      <c r="KM19" s="40">
        <f t="shared" si="283"/>
        <v>0</v>
      </c>
      <c r="KN19" s="40">
        <f t="shared" si="283"/>
        <v>0</v>
      </c>
      <c r="KO19" s="40" t="str">
        <f t="shared" si="283"/>
        <v/>
      </c>
      <c r="KP19" s="41">
        <f t="shared" si="283"/>
        <v>0.00566440751478669</v>
      </c>
      <c r="KQ19" s="37"/>
      <c r="KR19" s="49"/>
      <c r="KS19" s="49"/>
      <c r="KT19" s="49"/>
      <c r="KU19" s="49"/>
      <c r="KV19" s="49"/>
      <c r="KW19" s="49"/>
      <c r="KX19" s="49"/>
      <c r="KY19" s="45"/>
      <c r="KZ19" s="49"/>
      <c r="LA19" s="49"/>
      <c r="LB19" s="49"/>
      <c r="LC19" s="49"/>
      <c r="LD19" s="49"/>
      <c r="LE19" s="49"/>
      <c r="LF19" s="49"/>
      <c r="LG19" s="49"/>
      <c r="LH19" s="49"/>
      <c r="LI19" s="49"/>
      <c r="LJ19" s="49"/>
      <c r="LK19" s="45"/>
      <c r="LL19" s="45"/>
      <c r="LM19" s="45"/>
      <c r="LN19" s="45"/>
      <c r="LO19" s="47">
        <f>SUM(KQ19:LN19)</f>
        <v>0</v>
      </c>
      <c r="LP19" s="40" t="str">
        <f t="shared" ref="LP19:MN19" si="284">IFERROR(KQ19/KQ$10,"")</f>
        <v/>
      </c>
      <c r="LQ19" s="40" t="str">
        <f t="shared" si="284"/>
        <v/>
      </c>
      <c r="LR19" s="40" t="str">
        <f t="shared" si="284"/>
        <v/>
      </c>
      <c r="LS19" s="40" t="str">
        <f t="shared" si="284"/>
        <v/>
      </c>
      <c r="LT19" s="40" t="str">
        <f t="shared" si="284"/>
        <v/>
      </c>
      <c r="LU19" s="40" t="str">
        <f t="shared" si="284"/>
        <v/>
      </c>
      <c r="LV19" s="40" t="str">
        <f t="shared" si="284"/>
        <v/>
      </c>
      <c r="LW19" s="40" t="str">
        <f t="shared" si="284"/>
        <v/>
      </c>
      <c r="LX19" s="40" t="str">
        <f t="shared" si="284"/>
        <v/>
      </c>
      <c r="LY19" s="40" t="str">
        <f t="shared" si="284"/>
        <v/>
      </c>
      <c r="LZ19" s="40" t="str">
        <f t="shared" si="284"/>
        <v/>
      </c>
      <c r="MA19" s="40" t="str">
        <f t="shared" si="284"/>
        <v/>
      </c>
      <c r="MB19" s="40" t="str">
        <f t="shared" si="284"/>
        <v/>
      </c>
      <c r="MC19" s="40" t="str">
        <f t="shared" si="284"/>
        <v/>
      </c>
      <c r="MD19" s="40" t="str">
        <f t="shared" si="284"/>
        <v/>
      </c>
      <c r="ME19" s="40" t="str">
        <f t="shared" si="284"/>
        <v/>
      </c>
      <c r="MF19" s="40" t="str">
        <f t="shared" si="284"/>
        <v/>
      </c>
      <c r="MG19" s="40" t="str">
        <f t="shared" si="284"/>
        <v/>
      </c>
      <c r="MH19" s="40" t="str">
        <f t="shared" si="284"/>
        <v/>
      </c>
      <c r="MI19" s="40" t="str">
        <f t="shared" si="284"/>
        <v/>
      </c>
      <c r="MJ19" s="40" t="str">
        <f t="shared" si="284"/>
        <v/>
      </c>
      <c r="MK19" s="40" t="str">
        <f t="shared" si="284"/>
        <v/>
      </c>
      <c r="ML19" s="40" t="str">
        <f t="shared" si="284"/>
        <v/>
      </c>
      <c r="MM19" s="40" t="str">
        <f t="shared" si="284"/>
        <v/>
      </c>
      <c r="MN19" s="41" t="str">
        <f t="shared" si="284"/>
        <v/>
      </c>
      <c r="MO19" s="37"/>
      <c r="MP19" s="49"/>
      <c r="MQ19" s="49"/>
      <c r="MR19" s="49"/>
      <c r="MS19" s="49"/>
      <c r="MT19" s="49"/>
      <c r="MU19" s="49"/>
      <c r="MV19" s="49"/>
      <c r="MW19" s="45"/>
      <c r="MX19" s="49"/>
      <c r="MY19" s="49"/>
      <c r="MZ19" s="49"/>
      <c r="NA19" s="49"/>
      <c r="NB19" s="49"/>
      <c r="NC19" s="49"/>
      <c r="ND19" s="49"/>
      <c r="NE19" s="49"/>
      <c r="NF19" s="49"/>
      <c r="NG19" s="49"/>
      <c r="NH19" s="49"/>
      <c r="NI19" s="45"/>
      <c r="NJ19" s="45"/>
      <c r="NK19" s="45"/>
      <c r="NL19" s="45"/>
      <c r="NM19" s="47">
        <f>SUM(MO19:NL19)</f>
        <v>0</v>
      </c>
      <c r="NN19" s="40" t="str">
        <f t="shared" ref="NN19:OL19" si="285">IFERROR(MO19/MO$10,"")</f>
        <v/>
      </c>
      <c r="NO19" s="40" t="str">
        <f t="shared" si="285"/>
        <v/>
      </c>
      <c r="NP19" s="40" t="str">
        <f t="shared" si="285"/>
        <v/>
      </c>
      <c r="NQ19" s="40" t="str">
        <f t="shared" si="285"/>
        <v/>
      </c>
      <c r="NR19" s="40" t="str">
        <f t="shared" si="285"/>
        <v/>
      </c>
      <c r="NS19" s="40" t="str">
        <f t="shared" si="285"/>
        <v/>
      </c>
      <c r="NT19" s="40" t="str">
        <f t="shared" si="285"/>
        <v/>
      </c>
      <c r="NU19" s="40" t="str">
        <f t="shared" si="285"/>
        <v/>
      </c>
      <c r="NV19" s="40" t="str">
        <f t="shared" si="285"/>
        <v/>
      </c>
      <c r="NW19" s="40" t="str">
        <f t="shared" si="285"/>
        <v/>
      </c>
      <c r="NX19" s="40" t="str">
        <f t="shared" si="285"/>
        <v/>
      </c>
      <c r="NY19" s="40" t="str">
        <f t="shared" si="285"/>
        <v/>
      </c>
      <c r="NZ19" s="40" t="str">
        <f t="shared" si="285"/>
        <v/>
      </c>
      <c r="OA19" s="40" t="str">
        <f t="shared" si="285"/>
        <v/>
      </c>
      <c r="OB19" s="40" t="str">
        <f t="shared" si="285"/>
        <v/>
      </c>
      <c r="OC19" s="40" t="str">
        <f t="shared" si="285"/>
        <v/>
      </c>
      <c r="OD19" s="40" t="str">
        <f t="shared" si="285"/>
        <v/>
      </c>
      <c r="OE19" s="40" t="str">
        <f t="shared" si="285"/>
        <v/>
      </c>
      <c r="OF19" s="40" t="str">
        <f t="shared" si="285"/>
        <v/>
      </c>
      <c r="OG19" s="40" t="str">
        <f t="shared" si="285"/>
        <v/>
      </c>
      <c r="OH19" s="40" t="str">
        <f t="shared" si="285"/>
        <v/>
      </c>
      <c r="OI19" s="40" t="str">
        <f t="shared" si="285"/>
        <v/>
      </c>
      <c r="OJ19" s="40" t="str">
        <f t="shared" si="285"/>
        <v/>
      </c>
      <c r="OK19" s="40" t="str">
        <f t="shared" si="285"/>
        <v/>
      </c>
      <c r="OL19" s="41" t="str">
        <f t="shared" si="285"/>
        <v/>
      </c>
      <c r="OM19" s="37"/>
      <c r="ON19" s="49"/>
      <c r="OO19" s="49"/>
      <c r="OP19" s="49"/>
      <c r="OQ19" s="49"/>
      <c r="OR19" s="49"/>
      <c r="OS19" s="49"/>
      <c r="OT19" s="49"/>
      <c r="OU19" s="45"/>
      <c r="OV19" s="49"/>
      <c r="OW19" s="49"/>
      <c r="OX19" s="49"/>
      <c r="OY19" s="49"/>
      <c r="OZ19" s="49"/>
      <c r="PA19" s="49"/>
      <c r="PB19" s="49"/>
      <c r="PC19" s="49"/>
      <c r="PD19" s="49"/>
      <c r="PE19" s="49"/>
      <c r="PF19" s="49"/>
      <c r="PG19" s="45"/>
      <c r="PH19" s="45"/>
      <c r="PI19" s="45"/>
      <c r="PJ19" s="45"/>
      <c r="PK19" s="47">
        <f>SUM(OM19:PJ19)</f>
        <v>0</v>
      </c>
      <c r="PL19" s="40" t="str">
        <f t="shared" ref="PL19:QJ19" si="286">IFERROR(OM19/OM$10,"")</f>
        <v/>
      </c>
      <c r="PM19" s="40" t="str">
        <f t="shared" si="286"/>
        <v/>
      </c>
      <c r="PN19" s="40" t="str">
        <f t="shared" si="286"/>
        <v/>
      </c>
      <c r="PO19" s="40" t="str">
        <f t="shared" si="286"/>
        <v/>
      </c>
      <c r="PP19" s="40" t="str">
        <f t="shared" si="286"/>
        <v/>
      </c>
      <c r="PQ19" s="40" t="str">
        <f t="shared" si="286"/>
        <v/>
      </c>
      <c r="PR19" s="40" t="str">
        <f t="shared" si="286"/>
        <v/>
      </c>
      <c r="PS19" s="40" t="str">
        <f t="shared" si="286"/>
        <v/>
      </c>
      <c r="PT19" s="40" t="str">
        <f t="shared" si="286"/>
        <v/>
      </c>
      <c r="PU19" s="40" t="str">
        <f t="shared" si="286"/>
        <v/>
      </c>
      <c r="PV19" s="40" t="str">
        <f t="shared" si="286"/>
        <v/>
      </c>
      <c r="PW19" s="40" t="str">
        <f t="shared" si="286"/>
        <v/>
      </c>
      <c r="PX19" s="40" t="str">
        <f t="shared" si="286"/>
        <v/>
      </c>
      <c r="PY19" s="40" t="str">
        <f t="shared" si="286"/>
        <v/>
      </c>
      <c r="PZ19" s="40" t="str">
        <f t="shared" si="286"/>
        <v/>
      </c>
      <c r="QA19" s="40" t="str">
        <f t="shared" si="286"/>
        <v/>
      </c>
      <c r="QB19" s="40" t="str">
        <f t="shared" si="286"/>
        <v/>
      </c>
      <c r="QC19" s="40" t="str">
        <f t="shared" si="286"/>
        <v/>
      </c>
      <c r="QD19" s="40" t="str">
        <f t="shared" si="286"/>
        <v/>
      </c>
      <c r="QE19" s="40" t="str">
        <f t="shared" si="286"/>
        <v/>
      </c>
      <c r="QF19" s="40" t="str">
        <f t="shared" si="286"/>
        <v/>
      </c>
      <c r="QG19" s="40" t="str">
        <f t="shared" si="286"/>
        <v/>
      </c>
      <c r="QH19" s="40" t="str">
        <f t="shared" si="286"/>
        <v/>
      </c>
      <c r="QI19" s="40" t="str">
        <f t="shared" si="286"/>
        <v/>
      </c>
      <c r="QJ19" s="41" t="str">
        <f t="shared" si="286"/>
        <v/>
      </c>
      <c r="QK19" s="37"/>
      <c r="QL19" s="49"/>
      <c r="QM19" s="49"/>
      <c r="QN19" s="49"/>
      <c r="QO19" s="49"/>
      <c r="QP19" s="49"/>
      <c r="QQ19" s="49"/>
      <c r="QR19" s="49"/>
      <c r="QS19" s="45"/>
      <c r="QT19" s="49"/>
      <c r="QU19" s="49"/>
      <c r="QV19" s="49"/>
      <c r="QW19" s="49"/>
      <c r="QX19" s="49"/>
      <c r="QY19" s="49"/>
      <c r="QZ19" s="49"/>
      <c r="RA19" s="49"/>
      <c r="RB19" s="49"/>
      <c r="RC19" s="49"/>
      <c r="RD19" s="49"/>
      <c r="RE19" s="45"/>
      <c r="RF19" s="45"/>
      <c r="RG19" s="45"/>
      <c r="RH19" s="45"/>
      <c r="RI19" s="47">
        <f>SUM(QK19:RH19)</f>
        <v>0</v>
      </c>
      <c r="RJ19" s="40" t="str">
        <f t="shared" ref="RJ19:SH19" si="287">IFERROR(QK19/QK$10,"")</f>
        <v/>
      </c>
      <c r="RK19" s="40" t="str">
        <f t="shared" si="287"/>
        <v/>
      </c>
      <c r="RL19" s="40" t="str">
        <f t="shared" si="287"/>
        <v/>
      </c>
      <c r="RM19" s="40" t="str">
        <f t="shared" si="287"/>
        <v/>
      </c>
      <c r="RN19" s="40" t="str">
        <f t="shared" si="287"/>
        <v/>
      </c>
      <c r="RO19" s="40" t="str">
        <f t="shared" si="287"/>
        <v/>
      </c>
      <c r="RP19" s="40" t="str">
        <f t="shared" si="287"/>
        <v/>
      </c>
      <c r="RQ19" s="40" t="str">
        <f t="shared" si="287"/>
        <v/>
      </c>
      <c r="RR19" s="40" t="str">
        <f t="shared" si="287"/>
        <v/>
      </c>
      <c r="RS19" s="40" t="str">
        <f t="shared" si="287"/>
        <v/>
      </c>
      <c r="RT19" s="40" t="str">
        <f t="shared" si="287"/>
        <v/>
      </c>
      <c r="RU19" s="40" t="str">
        <f t="shared" si="287"/>
        <v/>
      </c>
      <c r="RV19" s="40" t="str">
        <f t="shared" si="287"/>
        <v/>
      </c>
      <c r="RW19" s="40" t="str">
        <f t="shared" si="287"/>
        <v/>
      </c>
      <c r="RX19" s="40" t="str">
        <f t="shared" si="287"/>
        <v/>
      </c>
      <c r="RY19" s="40" t="str">
        <f t="shared" si="287"/>
        <v/>
      </c>
      <c r="RZ19" s="40" t="str">
        <f t="shared" si="287"/>
        <v/>
      </c>
      <c r="SA19" s="40" t="str">
        <f t="shared" si="287"/>
        <v/>
      </c>
      <c r="SB19" s="40" t="str">
        <f t="shared" si="287"/>
        <v/>
      </c>
      <c r="SC19" s="40" t="str">
        <f t="shared" si="287"/>
        <v/>
      </c>
      <c r="SD19" s="40" t="str">
        <f t="shared" si="287"/>
        <v/>
      </c>
      <c r="SE19" s="40" t="str">
        <f t="shared" si="287"/>
        <v/>
      </c>
      <c r="SF19" s="40" t="str">
        <f t="shared" si="287"/>
        <v/>
      </c>
      <c r="SG19" s="40" t="str">
        <f t="shared" si="287"/>
        <v/>
      </c>
      <c r="SH19" s="41" t="str">
        <f t="shared" si="287"/>
        <v/>
      </c>
      <c r="SI19" s="37"/>
      <c r="SJ19" s="49"/>
      <c r="SK19" s="49"/>
      <c r="SL19" s="49"/>
      <c r="SM19" s="49"/>
      <c r="SN19" s="49"/>
      <c r="SO19" s="49"/>
      <c r="SP19" s="49"/>
      <c r="SQ19" s="45"/>
      <c r="SR19" s="49"/>
      <c r="SS19" s="49"/>
      <c r="ST19" s="49"/>
      <c r="SU19" s="49"/>
      <c r="SV19" s="49"/>
      <c r="SW19" s="49"/>
      <c r="SX19" s="49"/>
      <c r="SY19" s="49"/>
      <c r="SZ19" s="49"/>
      <c r="TA19" s="49"/>
      <c r="TB19" s="49"/>
      <c r="TC19" s="45"/>
      <c r="TD19" s="45"/>
      <c r="TE19" s="45"/>
      <c r="TF19" s="45"/>
      <c r="TG19" s="47">
        <f>SUM(SI19:TF19)</f>
        <v>0</v>
      </c>
      <c r="TH19" s="40" t="str">
        <f t="shared" ref="TH19:UA19" si="288">IFERROR(SI19/SI$10,"")</f>
        <v/>
      </c>
      <c r="TI19" s="40" t="str">
        <f t="shared" si="288"/>
        <v/>
      </c>
      <c r="TJ19" s="40" t="str">
        <f t="shared" si="288"/>
        <v/>
      </c>
      <c r="TK19" s="40" t="str">
        <f t="shared" si="288"/>
        <v/>
      </c>
      <c r="TL19" s="40" t="str">
        <f t="shared" si="288"/>
        <v/>
      </c>
      <c r="TM19" s="40" t="str">
        <f t="shared" si="288"/>
        <v/>
      </c>
      <c r="TN19" s="40" t="str">
        <f t="shared" si="288"/>
        <v/>
      </c>
      <c r="TO19" s="40" t="str">
        <f t="shared" si="288"/>
        <v/>
      </c>
      <c r="TP19" s="40" t="str">
        <f t="shared" si="288"/>
        <v/>
      </c>
      <c r="TQ19" s="40" t="str">
        <f t="shared" si="288"/>
        <v/>
      </c>
      <c r="TR19" s="40" t="str">
        <f t="shared" si="288"/>
        <v/>
      </c>
      <c r="TS19" s="40" t="str">
        <f t="shared" si="288"/>
        <v/>
      </c>
      <c r="TT19" s="40" t="str">
        <f t="shared" si="288"/>
        <v/>
      </c>
      <c r="TU19" s="40" t="str">
        <f t="shared" si="288"/>
        <v/>
      </c>
      <c r="TV19" s="40" t="str">
        <f t="shared" si="288"/>
        <v/>
      </c>
      <c r="TW19" s="40" t="str">
        <f t="shared" si="288"/>
        <v/>
      </c>
      <c r="TX19" s="40" t="str">
        <f t="shared" si="288"/>
        <v/>
      </c>
      <c r="TY19" s="40" t="str">
        <f t="shared" si="288"/>
        <v/>
      </c>
      <c r="TZ19" s="40" t="str">
        <f t="shared" si="288"/>
        <v/>
      </c>
      <c r="UA19" s="40" t="str">
        <f t="shared" si="288"/>
        <v/>
      </c>
      <c r="UB19" s="40" t="str">
        <f t="shared" ref="UB19:UG19" si="289">IFERROR(TB19/TB$10,"")</f>
        <v/>
      </c>
      <c r="UC19" s="40" t="str">
        <f t="shared" si="289"/>
        <v/>
      </c>
      <c r="UD19" s="40" t="str">
        <f t="shared" si="289"/>
        <v/>
      </c>
      <c r="UE19" s="40" t="str">
        <f t="shared" si="289"/>
        <v/>
      </c>
      <c r="UF19" s="40" t="str">
        <f t="shared" si="289"/>
        <v/>
      </c>
      <c r="UG19" s="41" t="str">
        <f t="shared" si="289"/>
        <v/>
      </c>
      <c r="UH19" s="37"/>
      <c r="UI19" s="49"/>
      <c r="UJ19" s="49"/>
      <c r="UK19" s="49"/>
      <c r="UL19" s="49"/>
      <c r="UM19" s="49"/>
      <c r="UN19" s="49"/>
      <c r="UO19" s="49"/>
      <c r="UP19" s="45"/>
      <c r="UQ19" s="49"/>
      <c r="UR19" s="49"/>
      <c r="US19" s="49"/>
      <c r="UT19" s="49"/>
      <c r="UU19" s="49"/>
      <c r="UV19" s="49"/>
      <c r="UW19" s="49"/>
      <c r="UX19" s="49"/>
      <c r="UY19" s="49"/>
      <c r="UZ19" s="49"/>
      <c r="VA19" s="49"/>
      <c r="VB19" s="45"/>
      <c r="VC19" s="45"/>
      <c r="VD19" s="45"/>
      <c r="VE19" s="45"/>
      <c r="VF19" s="47">
        <f>SUM(UH19:VE19)</f>
        <v>0</v>
      </c>
      <c r="VG19" s="40" t="str">
        <f t="shared" ref="VG19:WE19" si="290">IFERROR(UH19/UH$10,"")</f>
        <v/>
      </c>
      <c r="VH19" s="40" t="str">
        <f t="shared" si="290"/>
        <v/>
      </c>
      <c r="VI19" s="40" t="str">
        <f t="shared" si="290"/>
        <v/>
      </c>
      <c r="VJ19" s="40" t="str">
        <f t="shared" si="290"/>
        <v/>
      </c>
      <c r="VK19" s="40" t="str">
        <f t="shared" si="290"/>
        <v/>
      </c>
      <c r="VL19" s="40" t="str">
        <f t="shared" si="290"/>
        <v/>
      </c>
      <c r="VM19" s="40" t="str">
        <f t="shared" si="290"/>
        <v/>
      </c>
      <c r="VN19" s="40" t="str">
        <f t="shared" si="290"/>
        <v/>
      </c>
      <c r="VO19" s="40" t="str">
        <f t="shared" si="290"/>
        <v/>
      </c>
      <c r="VP19" s="40" t="str">
        <f t="shared" si="290"/>
        <v/>
      </c>
      <c r="VQ19" s="40" t="str">
        <f t="shared" si="290"/>
        <v/>
      </c>
      <c r="VR19" s="40" t="str">
        <f t="shared" si="290"/>
        <v/>
      </c>
      <c r="VS19" s="40" t="str">
        <f t="shared" si="290"/>
        <v/>
      </c>
      <c r="VT19" s="40" t="str">
        <f t="shared" si="290"/>
        <v/>
      </c>
      <c r="VU19" s="40" t="str">
        <f t="shared" si="290"/>
        <v/>
      </c>
      <c r="VV19" s="40" t="str">
        <f t="shared" si="290"/>
        <v/>
      </c>
      <c r="VW19" s="40" t="str">
        <f t="shared" si="290"/>
        <v/>
      </c>
      <c r="VX19" s="40" t="str">
        <f t="shared" si="290"/>
        <v/>
      </c>
      <c r="VY19" s="40" t="str">
        <f t="shared" si="290"/>
        <v/>
      </c>
      <c r="VZ19" s="40" t="str">
        <f t="shared" si="290"/>
        <v/>
      </c>
      <c r="WA19" s="40" t="str">
        <f t="shared" si="290"/>
        <v/>
      </c>
      <c r="WB19" s="40" t="str">
        <f t="shared" si="290"/>
        <v/>
      </c>
      <c r="WC19" s="40" t="str">
        <f t="shared" si="290"/>
        <v/>
      </c>
      <c r="WD19" s="40" t="str">
        <f t="shared" si="290"/>
        <v/>
      </c>
      <c r="WE19" s="41" t="str">
        <f t="shared" si="290"/>
        <v/>
      </c>
      <c r="WF19" s="37">
        <f t="shared" ref="WF19:XC19" si="291">SUMIF($C$2:$WE$2,WF$2,$C19:$WE19)</f>
        <v>20638.6399999995</v>
      </c>
      <c r="WG19" s="49">
        <f t="shared" si="291"/>
        <v>0</v>
      </c>
      <c r="WH19" s="49">
        <f t="shared" si="291"/>
        <v>34774.0699999994</v>
      </c>
      <c r="WI19" s="49">
        <f t="shared" si="291"/>
        <v>0</v>
      </c>
      <c r="WJ19" s="49">
        <f t="shared" si="291"/>
        <v>7777.9</v>
      </c>
      <c r="WK19" s="49">
        <f t="shared" si="291"/>
        <v>21397.25</v>
      </c>
      <c r="WL19" s="49">
        <f t="shared" si="291"/>
        <v>19026.0500000001</v>
      </c>
      <c r="WM19" s="49">
        <f t="shared" si="291"/>
        <v>0</v>
      </c>
      <c r="WN19" s="45">
        <f t="shared" si="291"/>
        <v>1403.7</v>
      </c>
      <c r="WO19" s="49">
        <f t="shared" si="291"/>
        <v>0</v>
      </c>
      <c r="WP19" s="49">
        <f t="shared" si="291"/>
        <v>0</v>
      </c>
      <c r="WQ19" s="49">
        <f t="shared" si="291"/>
        <v>21.04</v>
      </c>
      <c r="WR19" s="49">
        <f t="shared" si="291"/>
        <v>0</v>
      </c>
      <c r="WS19" s="49">
        <f t="shared" si="291"/>
        <v>14423.8000000001</v>
      </c>
      <c r="WT19" s="49">
        <f t="shared" si="291"/>
        <v>0</v>
      </c>
      <c r="WU19" s="49">
        <f t="shared" si="291"/>
        <v>0</v>
      </c>
      <c r="WV19" s="49">
        <f t="shared" si="291"/>
        <v>0</v>
      </c>
      <c r="WW19" s="49">
        <f t="shared" si="291"/>
        <v>0</v>
      </c>
      <c r="WX19" s="49">
        <f t="shared" si="291"/>
        <v>0</v>
      </c>
      <c r="WY19" s="49">
        <f t="shared" si="291"/>
        <v>0</v>
      </c>
      <c r="WZ19" s="45">
        <f t="shared" si="291"/>
        <v>0</v>
      </c>
      <c r="XA19" s="45">
        <f t="shared" si="291"/>
        <v>0</v>
      </c>
      <c r="XB19" s="45">
        <f t="shared" si="291"/>
        <v>0</v>
      </c>
      <c r="XC19" s="45">
        <f t="shared" si="291"/>
        <v>0</v>
      </c>
      <c r="XD19" s="47">
        <f>SUM(WF19:XC19)</f>
        <v>119462.449999999</v>
      </c>
      <c r="XE19" s="40">
        <f t="shared" ref="XE19:YC19" si="292">IFERROR(WF19/WF$10,"")</f>
        <v>0.012102938593025</v>
      </c>
      <c r="XF19" s="40">
        <f t="shared" si="292"/>
        <v>0</v>
      </c>
      <c r="XG19" s="40">
        <f t="shared" si="292"/>
        <v>0.0261543462687521</v>
      </c>
      <c r="XH19" s="40">
        <f t="shared" si="292"/>
        <v>0</v>
      </c>
      <c r="XI19" s="40">
        <f t="shared" si="292"/>
        <v>0.0183504615160302</v>
      </c>
      <c r="XJ19" s="40">
        <f t="shared" si="292"/>
        <v>0.0200553405458167</v>
      </c>
      <c r="XK19" s="40">
        <f t="shared" si="292"/>
        <v>0.00739562475818063</v>
      </c>
      <c r="XL19" s="40">
        <f t="shared" si="292"/>
        <v>0</v>
      </c>
      <c r="XM19" s="40">
        <f t="shared" si="292"/>
        <v>0.00273964432207011</v>
      </c>
      <c r="XN19" s="40">
        <f t="shared" si="292"/>
        <v>0</v>
      </c>
      <c r="XO19" s="40">
        <f t="shared" si="292"/>
        <v>0</v>
      </c>
      <c r="XP19" s="40">
        <f t="shared" si="292"/>
        <v>7.89079203825083e-5</v>
      </c>
      <c r="XQ19" s="40">
        <f t="shared" si="292"/>
        <v>0</v>
      </c>
      <c r="XR19" s="40">
        <f t="shared" si="292"/>
        <v>0.0198883153024497</v>
      </c>
      <c r="XS19" s="40">
        <f t="shared" si="292"/>
        <v>0</v>
      </c>
      <c r="XT19" s="40">
        <f t="shared" si="292"/>
        <v>0</v>
      </c>
      <c r="XU19" s="40">
        <f t="shared" si="292"/>
        <v>0</v>
      </c>
      <c r="XV19" s="40">
        <f t="shared" si="292"/>
        <v>0</v>
      </c>
      <c r="XW19" s="40">
        <f t="shared" si="292"/>
        <v>0</v>
      </c>
      <c r="XX19" s="40">
        <f t="shared" si="292"/>
        <v>0</v>
      </c>
      <c r="XY19" s="40">
        <f t="shared" si="292"/>
        <v>0</v>
      </c>
      <c r="XZ19" s="40">
        <f t="shared" si="292"/>
        <v>0</v>
      </c>
      <c r="YA19" s="40">
        <f t="shared" si="292"/>
        <v>0</v>
      </c>
      <c r="YB19" s="40" t="str">
        <f t="shared" si="292"/>
        <v/>
      </c>
      <c r="YC19" s="41">
        <f t="shared" si="292"/>
        <v>0.00592273702688588</v>
      </c>
    </row>
    <row r="20" s="18" customFormat="1" customHeight="1" spans="1:653">
      <c r="A20" s="67"/>
      <c r="B20" s="68" t="s">
        <v>69</v>
      </c>
      <c r="C20" s="37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6"/>
      <c r="M20" s="37">
        <v>0</v>
      </c>
      <c r="N20" s="37">
        <v>0</v>
      </c>
      <c r="O20" s="49">
        <v>0</v>
      </c>
      <c r="P20" s="37">
        <v>0</v>
      </c>
      <c r="Q20" s="46"/>
      <c r="R20" s="49">
        <v>0</v>
      </c>
      <c r="S20" s="40" t="str">
        <f>IFERROR(#REF!/#REF!,"")</f>
        <v/>
      </c>
      <c r="T20" s="49"/>
      <c r="U20" s="49"/>
      <c r="V20" s="49"/>
      <c r="W20" s="45"/>
      <c r="X20" s="46"/>
      <c r="Y20" s="45"/>
      <c r="Z20" s="45"/>
      <c r="AA20" s="47">
        <f>SUM(C20:Z20)</f>
        <v>0</v>
      </c>
      <c r="AB20" s="40">
        <f t="shared" ref="AB20:AZ20" si="293">IFERROR(C20/C$10,"")</f>
        <v>0</v>
      </c>
      <c r="AC20" s="40">
        <f t="shared" si="293"/>
        <v>0</v>
      </c>
      <c r="AD20" s="40">
        <f t="shared" si="293"/>
        <v>0</v>
      </c>
      <c r="AE20" s="40">
        <f t="shared" si="293"/>
        <v>0</v>
      </c>
      <c r="AF20" s="40">
        <f t="shared" si="293"/>
        <v>0</v>
      </c>
      <c r="AG20" s="40">
        <f t="shared" si="293"/>
        <v>0</v>
      </c>
      <c r="AH20" s="40">
        <f t="shared" si="293"/>
        <v>0</v>
      </c>
      <c r="AI20" s="40">
        <f t="shared" si="293"/>
        <v>0</v>
      </c>
      <c r="AJ20" s="40">
        <f t="shared" si="293"/>
        <v>0</v>
      </c>
      <c r="AK20" s="40">
        <f t="shared" si="293"/>
        <v>0</v>
      </c>
      <c r="AL20" s="40">
        <f t="shared" si="293"/>
        <v>0</v>
      </c>
      <c r="AM20" s="40">
        <f t="shared" si="293"/>
        <v>0</v>
      </c>
      <c r="AN20" s="40">
        <f t="shared" si="293"/>
        <v>0</v>
      </c>
      <c r="AO20" s="40">
        <f t="shared" si="293"/>
        <v>0</v>
      </c>
      <c r="AP20" s="40">
        <f t="shared" si="293"/>
        <v>0</v>
      </c>
      <c r="AQ20" s="40">
        <f t="shared" si="293"/>
        <v>0</v>
      </c>
      <c r="AR20" s="40" t="str">
        <f t="shared" si="293"/>
        <v/>
      </c>
      <c r="AS20" s="40">
        <f t="shared" si="293"/>
        <v>0</v>
      </c>
      <c r="AT20" s="40">
        <f t="shared" si="293"/>
        <v>0</v>
      </c>
      <c r="AU20" s="40">
        <f t="shared" si="293"/>
        <v>0</v>
      </c>
      <c r="AV20" s="40" t="str">
        <f t="shared" si="293"/>
        <v/>
      </c>
      <c r="AW20" s="40" t="str">
        <f t="shared" si="293"/>
        <v/>
      </c>
      <c r="AX20" s="40" t="str">
        <f t="shared" si="293"/>
        <v/>
      </c>
      <c r="AY20" s="40" t="str">
        <f t="shared" si="293"/>
        <v/>
      </c>
      <c r="AZ20" s="41">
        <f t="shared" si="293"/>
        <v>0</v>
      </c>
      <c r="BA20" s="37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49">
        <v>0</v>
      </c>
      <c r="BH20" s="49">
        <v>0</v>
      </c>
      <c r="BI20" s="49">
        <v>0</v>
      </c>
      <c r="BJ20" s="46"/>
      <c r="BK20" s="37">
        <v>0</v>
      </c>
      <c r="BL20" s="37">
        <v>0</v>
      </c>
      <c r="BM20" s="49">
        <v>0</v>
      </c>
      <c r="BN20" s="37">
        <v>0</v>
      </c>
      <c r="BO20" s="46"/>
      <c r="BP20" s="49">
        <v>0</v>
      </c>
      <c r="BQ20" s="40" t="str">
        <f>IFERROR(#REF!/#REF!,"")</f>
        <v/>
      </c>
      <c r="BR20" s="46"/>
      <c r="BS20" s="46"/>
      <c r="BT20" s="46"/>
      <c r="BU20" s="45"/>
      <c r="BV20" s="45"/>
      <c r="BW20" s="45"/>
      <c r="BX20" s="45"/>
      <c r="BY20" s="47">
        <f>SUM(BA20:BX20)</f>
        <v>0</v>
      </c>
      <c r="BZ20" s="40">
        <f t="shared" ref="BZ20:CX20" si="294">IFERROR(BA20/BA$10,"")</f>
        <v>0</v>
      </c>
      <c r="CA20" s="40">
        <f t="shared" si="294"/>
        <v>0</v>
      </c>
      <c r="CB20" s="40">
        <f t="shared" si="294"/>
        <v>0</v>
      </c>
      <c r="CC20" s="40">
        <f t="shared" si="294"/>
        <v>0</v>
      </c>
      <c r="CD20" s="40">
        <f t="shared" si="294"/>
        <v>0</v>
      </c>
      <c r="CE20" s="40">
        <f t="shared" si="294"/>
        <v>0</v>
      </c>
      <c r="CF20" s="40">
        <f t="shared" si="294"/>
        <v>0</v>
      </c>
      <c r="CG20" s="40">
        <f t="shared" si="294"/>
        <v>0</v>
      </c>
      <c r="CH20" s="40">
        <f t="shared" si="294"/>
        <v>0</v>
      </c>
      <c r="CI20" s="40">
        <f t="shared" si="294"/>
        <v>0</v>
      </c>
      <c r="CJ20" s="40">
        <f t="shared" si="294"/>
        <v>0</v>
      </c>
      <c r="CK20" s="40">
        <f t="shared" si="294"/>
        <v>0</v>
      </c>
      <c r="CL20" s="40">
        <f t="shared" si="294"/>
        <v>0</v>
      </c>
      <c r="CM20" s="40">
        <f t="shared" si="294"/>
        <v>0</v>
      </c>
      <c r="CN20" s="40">
        <f t="shared" si="294"/>
        <v>0</v>
      </c>
      <c r="CO20" s="40">
        <f t="shared" si="294"/>
        <v>0</v>
      </c>
      <c r="CP20" s="40" t="str">
        <f t="shared" si="294"/>
        <v/>
      </c>
      <c r="CQ20" s="40">
        <f t="shared" si="294"/>
        <v>0</v>
      </c>
      <c r="CR20" s="40">
        <f t="shared" si="294"/>
        <v>0</v>
      </c>
      <c r="CS20" s="40">
        <f t="shared" si="294"/>
        <v>0</v>
      </c>
      <c r="CT20" s="40" t="str">
        <f t="shared" si="294"/>
        <v/>
      </c>
      <c r="CU20" s="40" t="str">
        <f t="shared" si="294"/>
        <v/>
      </c>
      <c r="CV20" s="40" t="str">
        <f t="shared" si="294"/>
        <v/>
      </c>
      <c r="CW20" s="40" t="str">
        <f t="shared" si="294"/>
        <v/>
      </c>
      <c r="CX20" s="41">
        <f t="shared" si="294"/>
        <v>0</v>
      </c>
      <c r="CY20" s="42">
        <v>0</v>
      </c>
      <c r="CZ20" s="49">
        <v>0</v>
      </c>
      <c r="DA20" s="49">
        <v>0</v>
      </c>
      <c r="DB20" s="49">
        <v>0</v>
      </c>
      <c r="DC20" s="49">
        <v>0</v>
      </c>
      <c r="DD20" s="49">
        <v>0</v>
      </c>
      <c r="DE20" s="49">
        <v>0</v>
      </c>
      <c r="DF20" s="49">
        <v>0</v>
      </c>
      <c r="DG20" s="45">
        <v>0</v>
      </c>
      <c r="DH20" s="46"/>
      <c r="DI20" s="49">
        <v>0</v>
      </c>
      <c r="DJ20" s="49">
        <v>0</v>
      </c>
      <c r="DK20" s="45">
        <v>0</v>
      </c>
      <c r="DL20" s="49">
        <v>0</v>
      </c>
      <c r="DM20" s="46"/>
      <c r="DN20" s="45">
        <v>0</v>
      </c>
      <c r="DO20" s="49"/>
      <c r="DP20" s="46"/>
      <c r="DQ20" s="46"/>
      <c r="DR20" s="46"/>
      <c r="DS20" s="45"/>
      <c r="DT20" s="45"/>
      <c r="DU20" s="45"/>
      <c r="DV20" s="45"/>
      <c r="DW20" s="47">
        <f>SUM(CY20:DV20)</f>
        <v>0</v>
      </c>
      <c r="DX20" s="40">
        <f t="shared" ref="DX20:EV20" si="295">IFERROR(CY20/CY$10,"")</f>
        <v>0</v>
      </c>
      <c r="DY20" s="40">
        <f t="shared" si="295"/>
        <v>0</v>
      </c>
      <c r="DZ20" s="40">
        <f t="shared" si="295"/>
        <v>0</v>
      </c>
      <c r="EA20" s="40">
        <f t="shared" si="295"/>
        <v>0</v>
      </c>
      <c r="EB20" s="40">
        <f t="shared" si="295"/>
        <v>0</v>
      </c>
      <c r="EC20" s="40">
        <f t="shared" si="295"/>
        <v>0</v>
      </c>
      <c r="ED20" s="40">
        <f t="shared" si="295"/>
        <v>0</v>
      </c>
      <c r="EE20" s="40">
        <f t="shared" si="295"/>
        <v>0</v>
      </c>
      <c r="EF20" s="40">
        <f t="shared" si="295"/>
        <v>0</v>
      </c>
      <c r="EG20" s="40">
        <f t="shared" si="295"/>
        <v>0</v>
      </c>
      <c r="EH20" s="40">
        <f t="shared" si="295"/>
        <v>0</v>
      </c>
      <c r="EI20" s="40">
        <f t="shared" si="295"/>
        <v>0</v>
      </c>
      <c r="EJ20" s="40">
        <f t="shared" si="295"/>
        <v>0</v>
      </c>
      <c r="EK20" s="40">
        <f t="shared" si="295"/>
        <v>0</v>
      </c>
      <c r="EL20" s="40">
        <f t="shared" si="295"/>
        <v>0</v>
      </c>
      <c r="EM20" s="40">
        <f t="shared" si="295"/>
        <v>0</v>
      </c>
      <c r="EN20" s="40">
        <f t="shared" si="295"/>
        <v>0</v>
      </c>
      <c r="EO20" s="40">
        <f t="shared" si="295"/>
        <v>0</v>
      </c>
      <c r="EP20" s="40">
        <f t="shared" si="295"/>
        <v>0</v>
      </c>
      <c r="EQ20" s="40">
        <f t="shared" si="295"/>
        <v>0</v>
      </c>
      <c r="ER20" s="40" t="str">
        <f t="shared" si="295"/>
        <v/>
      </c>
      <c r="ES20" s="40" t="str">
        <f t="shared" si="295"/>
        <v/>
      </c>
      <c r="ET20" s="40" t="str">
        <f t="shared" si="295"/>
        <v/>
      </c>
      <c r="EU20" s="40" t="str">
        <f t="shared" si="295"/>
        <v/>
      </c>
      <c r="EV20" s="41">
        <f t="shared" si="295"/>
        <v>0</v>
      </c>
      <c r="EW20" s="37">
        <v>0</v>
      </c>
      <c r="EX20" s="49">
        <v>0</v>
      </c>
      <c r="EY20" s="49">
        <v>0</v>
      </c>
      <c r="EZ20" s="49">
        <v>0</v>
      </c>
      <c r="FA20" s="49">
        <v>0</v>
      </c>
      <c r="FB20" s="49">
        <v>0</v>
      </c>
      <c r="FC20" s="49">
        <v>0</v>
      </c>
      <c r="FD20" s="49">
        <v>0</v>
      </c>
      <c r="FE20" s="49">
        <v>0</v>
      </c>
      <c r="FF20" s="46"/>
      <c r="FG20" s="37">
        <v>0</v>
      </c>
      <c r="FH20" s="37">
        <v>0</v>
      </c>
      <c r="FI20" s="49">
        <v>0</v>
      </c>
      <c r="FJ20" s="37">
        <v>0</v>
      </c>
      <c r="FK20" s="46"/>
      <c r="FL20" s="49">
        <v>0</v>
      </c>
      <c r="FM20" s="45"/>
      <c r="FN20" s="46"/>
      <c r="FO20" s="46"/>
      <c r="FP20" s="46"/>
      <c r="FQ20" s="45"/>
      <c r="FR20" s="45"/>
      <c r="FS20" s="45"/>
      <c r="FT20" s="45"/>
      <c r="FU20" s="47">
        <f>SUM(EW20:FT20)</f>
        <v>0</v>
      </c>
      <c r="FV20" s="40">
        <f t="shared" ref="FV20:GT20" si="296">IFERROR(EW20/EW$10,"")</f>
        <v>0</v>
      </c>
      <c r="FW20" s="40">
        <f t="shared" si="296"/>
        <v>0</v>
      </c>
      <c r="FX20" s="40">
        <f t="shared" si="296"/>
        <v>0</v>
      </c>
      <c r="FY20" s="40">
        <f t="shared" si="296"/>
        <v>0</v>
      </c>
      <c r="FZ20" s="40">
        <f t="shared" si="296"/>
        <v>0</v>
      </c>
      <c r="GA20" s="40">
        <f t="shared" si="296"/>
        <v>0</v>
      </c>
      <c r="GB20" s="40">
        <f t="shared" si="296"/>
        <v>0</v>
      </c>
      <c r="GC20" s="40">
        <f t="shared" si="296"/>
        <v>0</v>
      </c>
      <c r="GD20" s="40">
        <f t="shared" si="296"/>
        <v>0</v>
      </c>
      <c r="GE20" s="40">
        <f t="shared" si="296"/>
        <v>0</v>
      </c>
      <c r="GF20" s="40">
        <f t="shared" si="296"/>
        <v>0</v>
      </c>
      <c r="GG20" s="40">
        <f t="shared" si="296"/>
        <v>0</v>
      </c>
      <c r="GH20" s="40">
        <f t="shared" si="296"/>
        <v>0</v>
      </c>
      <c r="GI20" s="40">
        <f t="shared" si="296"/>
        <v>0</v>
      </c>
      <c r="GJ20" s="40">
        <f t="shared" si="296"/>
        <v>0</v>
      </c>
      <c r="GK20" s="40">
        <f t="shared" si="296"/>
        <v>0</v>
      </c>
      <c r="GL20" s="40">
        <f t="shared" si="296"/>
        <v>0</v>
      </c>
      <c r="GM20" s="40">
        <f t="shared" si="296"/>
        <v>0</v>
      </c>
      <c r="GN20" s="40">
        <f t="shared" si="296"/>
        <v>0</v>
      </c>
      <c r="GO20" s="40">
        <f t="shared" si="296"/>
        <v>0</v>
      </c>
      <c r="GP20" s="40" t="str">
        <f t="shared" si="296"/>
        <v/>
      </c>
      <c r="GQ20" s="40" t="str">
        <f t="shared" si="296"/>
        <v/>
      </c>
      <c r="GR20" s="40" t="str">
        <f t="shared" si="296"/>
        <v/>
      </c>
      <c r="GS20" s="40" t="str">
        <f t="shared" si="296"/>
        <v/>
      </c>
      <c r="GT20" s="41">
        <f t="shared" si="296"/>
        <v>0</v>
      </c>
      <c r="GU20" s="37">
        <v>0</v>
      </c>
      <c r="GV20" s="49">
        <v>0</v>
      </c>
      <c r="GW20" s="49">
        <v>0</v>
      </c>
      <c r="GX20" s="49">
        <v>0</v>
      </c>
      <c r="GY20" s="49">
        <v>0</v>
      </c>
      <c r="GZ20" s="49">
        <v>0</v>
      </c>
      <c r="HA20" s="49">
        <v>0</v>
      </c>
      <c r="HB20" s="49">
        <v>0</v>
      </c>
      <c r="HC20" s="49">
        <v>0</v>
      </c>
      <c r="HD20" s="46"/>
      <c r="HE20" s="37">
        <v>0</v>
      </c>
      <c r="HF20" s="37">
        <v>0</v>
      </c>
      <c r="HG20" s="49"/>
      <c r="HH20" s="37">
        <v>0</v>
      </c>
      <c r="HI20" s="46"/>
      <c r="HJ20" s="49">
        <v>0</v>
      </c>
      <c r="HK20" s="45"/>
      <c r="HL20" s="46"/>
      <c r="HM20" s="46"/>
      <c r="HN20" s="46"/>
      <c r="HO20" s="45"/>
      <c r="HP20" s="46"/>
      <c r="HQ20" s="45"/>
      <c r="HR20" s="45"/>
      <c r="HS20" s="47">
        <f>SUM(GU20:HR20)</f>
        <v>0</v>
      </c>
      <c r="HT20" s="40">
        <f t="shared" ref="HT20:IR20" si="297">IFERROR(GU20/GU$10,"")</f>
        <v>0</v>
      </c>
      <c r="HU20" s="40">
        <f t="shared" si="297"/>
        <v>0</v>
      </c>
      <c r="HV20" s="40">
        <f t="shared" si="297"/>
        <v>0</v>
      </c>
      <c r="HW20" s="40">
        <f t="shared" si="297"/>
        <v>0</v>
      </c>
      <c r="HX20" s="40">
        <f t="shared" si="297"/>
        <v>0</v>
      </c>
      <c r="HY20" s="40">
        <f t="shared" si="297"/>
        <v>0</v>
      </c>
      <c r="HZ20" s="40">
        <f t="shared" si="297"/>
        <v>0</v>
      </c>
      <c r="IA20" s="40">
        <f t="shared" si="297"/>
        <v>0</v>
      </c>
      <c r="IB20" s="40">
        <f t="shared" si="297"/>
        <v>0</v>
      </c>
      <c r="IC20" s="40">
        <f t="shared" si="297"/>
        <v>0</v>
      </c>
      <c r="ID20" s="40">
        <f t="shared" si="297"/>
        <v>0</v>
      </c>
      <c r="IE20" s="40">
        <f t="shared" si="297"/>
        <v>0</v>
      </c>
      <c r="IF20" s="40" t="str">
        <f t="shared" si="297"/>
        <v/>
      </c>
      <c r="IG20" s="40">
        <f t="shared" si="297"/>
        <v>0</v>
      </c>
      <c r="IH20" s="40">
        <f t="shared" si="297"/>
        <v>0</v>
      </c>
      <c r="II20" s="40">
        <f t="shared" si="297"/>
        <v>0</v>
      </c>
      <c r="IJ20" s="40">
        <f t="shared" si="297"/>
        <v>0</v>
      </c>
      <c r="IK20" s="40">
        <f t="shared" si="297"/>
        <v>0</v>
      </c>
      <c r="IL20" s="40">
        <f t="shared" si="297"/>
        <v>0</v>
      </c>
      <c r="IM20" s="40">
        <f t="shared" si="297"/>
        <v>0</v>
      </c>
      <c r="IN20" s="40">
        <f t="shared" si="297"/>
        <v>0</v>
      </c>
      <c r="IO20" s="40">
        <f t="shared" si="297"/>
        <v>0</v>
      </c>
      <c r="IP20" s="40" t="str">
        <f t="shared" si="297"/>
        <v/>
      </c>
      <c r="IQ20" s="40" t="str">
        <f t="shared" si="297"/>
        <v/>
      </c>
      <c r="IR20" s="41">
        <f t="shared" si="297"/>
        <v>0</v>
      </c>
      <c r="IS20" s="37">
        <v>0</v>
      </c>
      <c r="IT20" s="49">
        <v>0</v>
      </c>
      <c r="IU20" s="49">
        <v>0</v>
      </c>
      <c r="IV20" s="49">
        <v>0</v>
      </c>
      <c r="IW20" s="49">
        <v>0</v>
      </c>
      <c r="IX20" s="49">
        <v>0</v>
      </c>
      <c r="IY20" s="49">
        <v>0</v>
      </c>
      <c r="IZ20" s="49">
        <v>0</v>
      </c>
      <c r="JA20" s="49">
        <v>0</v>
      </c>
      <c r="JB20" s="46"/>
      <c r="JC20" s="37">
        <v>0</v>
      </c>
      <c r="JD20" s="37">
        <v>0</v>
      </c>
      <c r="JE20" s="49"/>
      <c r="JF20" s="37">
        <v>0</v>
      </c>
      <c r="JG20" s="46"/>
      <c r="JH20" s="49"/>
      <c r="JI20" s="45"/>
      <c r="JJ20" s="46"/>
      <c r="JK20" s="46"/>
      <c r="JL20" s="46"/>
      <c r="JM20" s="45"/>
      <c r="JN20" s="46"/>
      <c r="JO20" s="37">
        <v>0</v>
      </c>
      <c r="JP20" s="45"/>
      <c r="JQ20" s="47">
        <f>SUM(IS20:JP20)</f>
        <v>0</v>
      </c>
      <c r="JR20" s="40">
        <f t="shared" ref="JR20:KP20" si="298">IFERROR(IS20/IS$10,"")</f>
        <v>0</v>
      </c>
      <c r="JS20" s="40">
        <f t="shared" si="298"/>
        <v>0</v>
      </c>
      <c r="JT20" s="40">
        <f t="shared" si="298"/>
        <v>0</v>
      </c>
      <c r="JU20" s="40">
        <f t="shared" si="298"/>
        <v>0</v>
      </c>
      <c r="JV20" s="40">
        <f t="shared" si="298"/>
        <v>0</v>
      </c>
      <c r="JW20" s="40">
        <f t="shared" si="298"/>
        <v>0</v>
      </c>
      <c r="JX20" s="40">
        <f t="shared" si="298"/>
        <v>0</v>
      </c>
      <c r="JY20" s="40">
        <f t="shared" si="298"/>
        <v>0</v>
      </c>
      <c r="JZ20" s="40">
        <f t="shared" si="298"/>
        <v>0</v>
      </c>
      <c r="KA20" s="40">
        <f t="shared" si="298"/>
        <v>0</v>
      </c>
      <c r="KB20" s="40">
        <f t="shared" si="298"/>
        <v>0</v>
      </c>
      <c r="KC20" s="40">
        <f t="shared" si="298"/>
        <v>0</v>
      </c>
      <c r="KD20" s="40" t="str">
        <f t="shared" si="298"/>
        <v/>
      </c>
      <c r="KE20" s="40">
        <f t="shared" si="298"/>
        <v>0</v>
      </c>
      <c r="KF20" s="40">
        <f t="shared" si="298"/>
        <v>0</v>
      </c>
      <c r="KG20" s="40" t="str">
        <f t="shared" si="298"/>
        <v/>
      </c>
      <c r="KH20" s="40">
        <f t="shared" si="298"/>
        <v>0</v>
      </c>
      <c r="KI20" s="40">
        <f t="shared" si="298"/>
        <v>0</v>
      </c>
      <c r="KJ20" s="40">
        <f t="shared" si="298"/>
        <v>0</v>
      </c>
      <c r="KK20" s="40">
        <f t="shared" si="298"/>
        <v>0</v>
      </c>
      <c r="KL20" s="40">
        <f t="shared" si="298"/>
        <v>0</v>
      </c>
      <c r="KM20" s="40">
        <f t="shared" si="298"/>
        <v>0</v>
      </c>
      <c r="KN20" s="40">
        <f t="shared" si="298"/>
        <v>0</v>
      </c>
      <c r="KO20" s="40" t="str">
        <f t="shared" si="298"/>
        <v/>
      </c>
      <c r="KP20" s="41">
        <f t="shared" si="298"/>
        <v>0</v>
      </c>
      <c r="KQ20" s="37"/>
      <c r="KR20" s="49"/>
      <c r="KS20" s="49"/>
      <c r="KT20" s="49"/>
      <c r="KU20" s="49"/>
      <c r="KV20" s="49"/>
      <c r="KW20" s="49"/>
      <c r="KX20" s="49"/>
      <c r="KY20" s="45"/>
      <c r="KZ20" s="49"/>
      <c r="LA20" s="49"/>
      <c r="LB20" s="49"/>
      <c r="LC20" s="49"/>
      <c r="LD20" s="49"/>
      <c r="LE20" s="49"/>
      <c r="LF20" s="49"/>
      <c r="LG20" s="49"/>
      <c r="LH20" s="49"/>
      <c r="LI20" s="49"/>
      <c r="LJ20" s="49"/>
      <c r="LK20" s="45"/>
      <c r="LL20" s="45"/>
      <c r="LM20" s="45"/>
      <c r="LN20" s="45"/>
      <c r="LO20" s="47">
        <f>SUM(KQ20:LN20)</f>
        <v>0</v>
      </c>
      <c r="LP20" s="40" t="str">
        <f t="shared" ref="LP20:MN20" si="299">IFERROR(KQ20/KQ$10,"")</f>
        <v/>
      </c>
      <c r="LQ20" s="40" t="str">
        <f t="shared" si="299"/>
        <v/>
      </c>
      <c r="LR20" s="40" t="str">
        <f t="shared" si="299"/>
        <v/>
      </c>
      <c r="LS20" s="40" t="str">
        <f t="shared" si="299"/>
        <v/>
      </c>
      <c r="LT20" s="40" t="str">
        <f t="shared" si="299"/>
        <v/>
      </c>
      <c r="LU20" s="40" t="str">
        <f t="shared" si="299"/>
        <v/>
      </c>
      <c r="LV20" s="40" t="str">
        <f t="shared" si="299"/>
        <v/>
      </c>
      <c r="LW20" s="40" t="str">
        <f t="shared" si="299"/>
        <v/>
      </c>
      <c r="LX20" s="40" t="str">
        <f t="shared" si="299"/>
        <v/>
      </c>
      <c r="LY20" s="40" t="str">
        <f t="shared" si="299"/>
        <v/>
      </c>
      <c r="LZ20" s="40" t="str">
        <f t="shared" si="299"/>
        <v/>
      </c>
      <c r="MA20" s="40" t="str">
        <f t="shared" si="299"/>
        <v/>
      </c>
      <c r="MB20" s="40" t="str">
        <f t="shared" si="299"/>
        <v/>
      </c>
      <c r="MC20" s="40" t="str">
        <f t="shared" si="299"/>
        <v/>
      </c>
      <c r="MD20" s="40" t="str">
        <f t="shared" si="299"/>
        <v/>
      </c>
      <c r="ME20" s="40" t="str">
        <f t="shared" si="299"/>
        <v/>
      </c>
      <c r="MF20" s="40" t="str">
        <f t="shared" si="299"/>
        <v/>
      </c>
      <c r="MG20" s="40" t="str">
        <f t="shared" si="299"/>
        <v/>
      </c>
      <c r="MH20" s="40" t="str">
        <f t="shared" si="299"/>
        <v/>
      </c>
      <c r="MI20" s="40" t="str">
        <f t="shared" si="299"/>
        <v/>
      </c>
      <c r="MJ20" s="40" t="str">
        <f t="shared" si="299"/>
        <v/>
      </c>
      <c r="MK20" s="40" t="str">
        <f t="shared" si="299"/>
        <v/>
      </c>
      <c r="ML20" s="40" t="str">
        <f t="shared" si="299"/>
        <v/>
      </c>
      <c r="MM20" s="40" t="str">
        <f t="shared" si="299"/>
        <v/>
      </c>
      <c r="MN20" s="41" t="str">
        <f t="shared" si="299"/>
        <v/>
      </c>
      <c r="MO20" s="37"/>
      <c r="MP20" s="49"/>
      <c r="MQ20" s="49"/>
      <c r="MR20" s="49"/>
      <c r="MS20" s="49"/>
      <c r="MT20" s="49"/>
      <c r="MU20" s="49"/>
      <c r="MV20" s="49"/>
      <c r="MW20" s="45"/>
      <c r="MX20" s="49"/>
      <c r="MY20" s="49"/>
      <c r="MZ20" s="49"/>
      <c r="NA20" s="49"/>
      <c r="NB20" s="49"/>
      <c r="NC20" s="49"/>
      <c r="ND20" s="49"/>
      <c r="NE20" s="49"/>
      <c r="NF20" s="49"/>
      <c r="NG20" s="49"/>
      <c r="NH20" s="49"/>
      <c r="NI20" s="45"/>
      <c r="NJ20" s="45"/>
      <c r="NK20" s="45"/>
      <c r="NL20" s="45"/>
      <c r="NM20" s="47">
        <f>SUM(MO20:NL20)</f>
        <v>0</v>
      </c>
      <c r="NN20" s="40" t="str">
        <f t="shared" ref="NN20:OL20" si="300">IFERROR(MO20/MO$10,"")</f>
        <v/>
      </c>
      <c r="NO20" s="40" t="str">
        <f t="shared" si="300"/>
        <v/>
      </c>
      <c r="NP20" s="40" t="str">
        <f t="shared" si="300"/>
        <v/>
      </c>
      <c r="NQ20" s="40" t="str">
        <f t="shared" si="300"/>
        <v/>
      </c>
      <c r="NR20" s="40" t="str">
        <f t="shared" si="300"/>
        <v/>
      </c>
      <c r="NS20" s="40" t="str">
        <f t="shared" si="300"/>
        <v/>
      </c>
      <c r="NT20" s="40" t="str">
        <f t="shared" si="300"/>
        <v/>
      </c>
      <c r="NU20" s="40" t="str">
        <f t="shared" si="300"/>
        <v/>
      </c>
      <c r="NV20" s="40" t="str">
        <f t="shared" si="300"/>
        <v/>
      </c>
      <c r="NW20" s="40" t="str">
        <f t="shared" si="300"/>
        <v/>
      </c>
      <c r="NX20" s="40" t="str">
        <f t="shared" si="300"/>
        <v/>
      </c>
      <c r="NY20" s="40" t="str">
        <f t="shared" si="300"/>
        <v/>
      </c>
      <c r="NZ20" s="40" t="str">
        <f t="shared" si="300"/>
        <v/>
      </c>
      <c r="OA20" s="40" t="str">
        <f t="shared" si="300"/>
        <v/>
      </c>
      <c r="OB20" s="40" t="str">
        <f t="shared" si="300"/>
        <v/>
      </c>
      <c r="OC20" s="40" t="str">
        <f t="shared" si="300"/>
        <v/>
      </c>
      <c r="OD20" s="40" t="str">
        <f t="shared" si="300"/>
        <v/>
      </c>
      <c r="OE20" s="40" t="str">
        <f t="shared" si="300"/>
        <v/>
      </c>
      <c r="OF20" s="40" t="str">
        <f t="shared" si="300"/>
        <v/>
      </c>
      <c r="OG20" s="40" t="str">
        <f t="shared" si="300"/>
        <v/>
      </c>
      <c r="OH20" s="40" t="str">
        <f t="shared" si="300"/>
        <v/>
      </c>
      <c r="OI20" s="40" t="str">
        <f t="shared" si="300"/>
        <v/>
      </c>
      <c r="OJ20" s="40" t="str">
        <f t="shared" si="300"/>
        <v/>
      </c>
      <c r="OK20" s="40" t="str">
        <f t="shared" si="300"/>
        <v/>
      </c>
      <c r="OL20" s="41" t="str">
        <f t="shared" si="300"/>
        <v/>
      </c>
      <c r="OM20" s="37"/>
      <c r="ON20" s="49"/>
      <c r="OO20" s="49"/>
      <c r="OP20" s="49"/>
      <c r="OQ20" s="49"/>
      <c r="OR20" s="49"/>
      <c r="OS20" s="49"/>
      <c r="OT20" s="49"/>
      <c r="OU20" s="45"/>
      <c r="OV20" s="49"/>
      <c r="OW20" s="49"/>
      <c r="OX20" s="49"/>
      <c r="OY20" s="49"/>
      <c r="OZ20" s="49"/>
      <c r="PA20" s="49"/>
      <c r="PB20" s="49"/>
      <c r="PC20" s="49"/>
      <c r="PD20" s="49"/>
      <c r="PE20" s="49"/>
      <c r="PF20" s="49"/>
      <c r="PG20" s="45"/>
      <c r="PH20" s="45"/>
      <c r="PI20" s="45"/>
      <c r="PJ20" s="45"/>
      <c r="PK20" s="47">
        <f>SUM(OM20:PJ20)</f>
        <v>0</v>
      </c>
      <c r="PL20" s="40" t="str">
        <f t="shared" ref="PL20:QJ20" si="301">IFERROR(OM20/OM$10,"")</f>
        <v/>
      </c>
      <c r="PM20" s="40" t="str">
        <f t="shared" si="301"/>
        <v/>
      </c>
      <c r="PN20" s="40" t="str">
        <f t="shared" si="301"/>
        <v/>
      </c>
      <c r="PO20" s="40" t="str">
        <f t="shared" si="301"/>
        <v/>
      </c>
      <c r="PP20" s="40" t="str">
        <f t="shared" si="301"/>
        <v/>
      </c>
      <c r="PQ20" s="40" t="str">
        <f t="shared" si="301"/>
        <v/>
      </c>
      <c r="PR20" s="40" t="str">
        <f t="shared" si="301"/>
        <v/>
      </c>
      <c r="PS20" s="40" t="str">
        <f t="shared" si="301"/>
        <v/>
      </c>
      <c r="PT20" s="40" t="str">
        <f t="shared" si="301"/>
        <v/>
      </c>
      <c r="PU20" s="40" t="str">
        <f t="shared" si="301"/>
        <v/>
      </c>
      <c r="PV20" s="40" t="str">
        <f t="shared" si="301"/>
        <v/>
      </c>
      <c r="PW20" s="40" t="str">
        <f t="shared" si="301"/>
        <v/>
      </c>
      <c r="PX20" s="40" t="str">
        <f t="shared" si="301"/>
        <v/>
      </c>
      <c r="PY20" s="40" t="str">
        <f t="shared" si="301"/>
        <v/>
      </c>
      <c r="PZ20" s="40" t="str">
        <f t="shared" si="301"/>
        <v/>
      </c>
      <c r="QA20" s="40" t="str">
        <f t="shared" si="301"/>
        <v/>
      </c>
      <c r="QB20" s="40" t="str">
        <f t="shared" si="301"/>
        <v/>
      </c>
      <c r="QC20" s="40" t="str">
        <f t="shared" si="301"/>
        <v/>
      </c>
      <c r="QD20" s="40" t="str">
        <f t="shared" si="301"/>
        <v/>
      </c>
      <c r="QE20" s="40" t="str">
        <f t="shared" si="301"/>
        <v/>
      </c>
      <c r="QF20" s="40" t="str">
        <f t="shared" si="301"/>
        <v/>
      </c>
      <c r="QG20" s="40" t="str">
        <f t="shared" si="301"/>
        <v/>
      </c>
      <c r="QH20" s="40" t="str">
        <f t="shared" si="301"/>
        <v/>
      </c>
      <c r="QI20" s="40" t="str">
        <f t="shared" si="301"/>
        <v/>
      </c>
      <c r="QJ20" s="41" t="str">
        <f t="shared" si="301"/>
        <v/>
      </c>
      <c r="QK20" s="37"/>
      <c r="QL20" s="49"/>
      <c r="QM20" s="49"/>
      <c r="QN20" s="49"/>
      <c r="QO20" s="49"/>
      <c r="QP20" s="49"/>
      <c r="QQ20" s="49"/>
      <c r="QR20" s="49"/>
      <c r="QS20" s="45"/>
      <c r="QT20" s="49"/>
      <c r="QU20" s="49"/>
      <c r="QV20" s="49"/>
      <c r="QW20" s="49"/>
      <c r="QX20" s="49"/>
      <c r="QY20" s="49"/>
      <c r="QZ20" s="49"/>
      <c r="RA20" s="49"/>
      <c r="RB20" s="49"/>
      <c r="RC20" s="49"/>
      <c r="RD20" s="49"/>
      <c r="RE20" s="45"/>
      <c r="RF20" s="45"/>
      <c r="RG20" s="45"/>
      <c r="RH20" s="45"/>
      <c r="RI20" s="47">
        <f>SUM(QK20:RH20)</f>
        <v>0</v>
      </c>
      <c r="RJ20" s="40" t="str">
        <f t="shared" ref="RJ20:SH20" si="302">IFERROR(QK20/QK$10,"")</f>
        <v/>
      </c>
      <c r="RK20" s="40" t="str">
        <f t="shared" si="302"/>
        <v/>
      </c>
      <c r="RL20" s="40" t="str">
        <f t="shared" si="302"/>
        <v/>
      </c>
      <c r="RM20" s="40" t="str">
        <f t="shared" si="302"/>
        <v/>
      </c>
      <c r="RN20" s="40" t="str">
        <f t="shared" si="302"/>
        <v/>
      </c>
      <c r="RO20" s="40" t="str">
        <f t="shared" si="302"/>
        <v/>
      </c>
      <c r="RP20" s="40" t="str">
        <f t="shared" si="302"/>
        <v/>
      </c>
      <c r="RQ20" s="40" t="str">
        <f t="shared" si="302"/>
        <v/>
      </c>
      <c r="RR20" s="40" t="str">
        <f t="shared" si="302"/>
        <v/>
      </c>
      <c r="RS20" s="40" t="str">
        <f t="shared" si="302"/>
        <v/>
      </c>
      <c r="RT20" s="40" t="str">
        <f t="shared" si="302"/>
        <v/>
      </c>
      <c r="RU20" s="40" t="str">
        <f t="shared" si="302"/>
        <v/>
      </c>
      <c r="RV20" s="40" t="str">
        <f t="shared" si="302"/>
        <v/>
      </c>
      <c r="RW20" s="40" t="str">
        <f t="shared" si="302"/>
        <v/>
      </c>
      <c r="RX20" s="40" t="str">
        <f t="shared" si="302"/>
        <v/>
      </c>
      <c r="RY20" s="40" t="str">
        <f t="shared" si="302"/>
        <v/>
      </c>
      <c r="RZ20" s="40" t="str">
        <f t="shared" si="302"/>
        <v/>
      </c>
      <c r="SA20" s="40" t="str">
        <f t="shared" si="302"/>
        <v/>
      </c>
      <c r="SB20" s="40" t="str">
        <f t="shared" si="302"/>
        <v/>
      </c>
      <c r="SC20" s="40" t="str">
        <f t="shared" si="302"/>
        <v/>
      </c>
      <c r="SD20" s="40" t="str">
        <f t="shared" si="302"/>
        <v/>
      </c>
      <c r="SE20" s="40" t="str">
        <f t="shared" si="302"/>
        <v/>
      </c>
      <c r="SF20" s="40" t="str">
        <f t="shared" si="302"/>
        <v/>
      </c>
      <c r="SG20" s="40" t="str">
        <f t="shared" si="302"/>
        <v/>
      </c>
      <c r="SH20" s="41" t="str">
        <f t="shared" si="302"/>
        <v/>
      </c>
      <c r="SI20" s="37"/>
      <c r="SJ20" s="49"/>
      <c r="SK20" s="49"/>
      <c r="SL20" s="49"/>
      <c r="SM20" s="49"/>
      <c r="SN20" s="49"/>
      <c r="SO20" s="49"/>
      <c r="SP20" s="49"/>
      <c r="SQ20" s="45"/>
      <c r="SR20" s="49"/>
      <c r="SS20" s="49"/>
      <c r="ST20" s="49"/>
      <c r="SU20" s="49"/>
      <c r="SV20" s="49"/>
      <c r="SW20" s="49"/>
      <c r="SX20" s="49"/>
      <c r="SY20" s="49"/>
      <c r="SZ20" s="49"/>
      <c r="TA20" s="49"/>
      <c r="TB20" s="49"/>
      <c r="TC20" s="45"/>
      <c r="TD20" s="45"/>
      <c r="TE20" s="45"/>
      <c r="TF20" s="45"/>
      <c r="TG20" s="47">
        <f>SUM(SI20:TF20)</f>
        <v>0</v>
      </c>
      <c r="TH20" s="40" t="str">
        <f t="shared" ref="TH20:UA20" si="303">IFERROR(SI20/SI$10,"")</f>
        <v/>
      </c>
      <c r="TI20" s="40" t="str">
        <f t="shared" si="303"/>
        <v/>
      </c>
      <c r="TJ20" s="40" t="str">
        <f t="shared" si="303"/>
        <v/>
      </c>
      <c r="TK20" s="40" t="str">
        <f t="shared" si="303"/>
        <v/>
      </c>
      <c r="TL20" s="40" t="str">
        <f t="shared" si="303"/>
        <v/>
      </c>
      <c r="TM20" s="40" t="str">
        <f t="shared" si="303"/>
        <v/>
      </c>
      <c r="TN20" s="40" t="str">
        <f t="shared" si="303"/>
        <v/>
      </c>
      <c r="TO20" s="40" t="str">
        <f t="shared" si="303"/>
        <v/>
      </c>
      <c r="TP20" s="40" t="str">
        <f t="shared" si="303"/>
        <v/>
      </c>
      <c r="TQ20" s="40" t="str">
        <f t="shared" si="303"/>
        <v/>
      </c>
      <c r="TR20" s="40" t="str">
        <f t="shared" si="303"/>
        <v/>
      </c>
      <c r="TS20" s="40" t="str">
        <f t="shared" si="303"/>
        <v/>
      </c>
      <c r="TT20" s="40" t="str">
        <f t="shared" si="303"/>
        <v/>
      </c>
      <c r="TU20" s="40" t="str">
        <f t="shared" si="303"/>
        <v/>
      </c>
      <c r="TV20" s="40" t="str">
        <f t="shared" si="303"/>
        <v/>
      </c>
      <c r="TW20" s="40" t="str">
        <f t="shared" si="303"/>
        <v/>
      </c>
      <c r="TX20" s="40" t="str">
        <f t="shared" si="303"/>
        <v/>
      </c>
      <c r="TY20" s="40" t="str">
        <f t="shared" si="303"/>
        <v/>
      </c>
      <c r="TZ20" s="40" t="str">
        <f t="shared" si="303"/>
        <v/>
      </c>
      <c r="UA20" s="40" t="str">
        <f t="shared" si="303"/>
        <v/>
      </c>
      <c r="UB20" s="40" t="str">
        <f t="shared" ref="UB20:UG20" si="304">IFERROR(TB20/TB$10,"")</f>
        <v/>
      </c>
      <c r="UC20" s="40" t="str">
        <f t="shared" si="304"/>
        <v/>
      </c>
      <c r="UD20" s="40" t="str">
        <f t="shared" si="304"/>
        <v/>
      </c>
      <c r="UE20" s="40" t="str">
        <f t="shared" si="304"/>
        <v/>
      </c>
      <c r="UF20" s="40" t="str">
        <f t="shared" si="304"/>
        <v/>
      </c>
      <c r="UG20" s="41" t="str">
        <f t="shared" si="304"/>
        <v/>
      </c>
      <c r="UH20" s="37"/>
      <c r="UI20" s="49"/>
      <c r="UJ20" s="49"/>
      <c r="UK20" s="49"/>
      <c r="UL20" s="49"/>
      <c r="UM20" s="49"/>
      <c r="UN20" s="49"/>
      <c r="UO20" s="49"/>
      <c r="UP20" s="45"/>
      <c r="UQ20" s="49"/>
      <c r="UR20" s="49"/>
      <c r="US20" s="49"/>
      <c r="UT20" s="49"/>
      <c r="UU20" s="49"/>
      <c r="UV20" s="49"/>
      <c r="UW20" s="49"/>
      <c r="UX20" s="49"/>
      <c r="UY20" s="49"/>
      <c r="UZ20" s="49"/>
      <c r="VA20" s="49"/>
      <c r="VB20" s="45"/>
      <c r="VC20" s="45"/>
      <c r="VD20" s="45"/>
      <c r="VE20" s="45"/>
      <c r="VF20" s="47">
        <f>SUM(UH20:VE20)</f>
        <v>0</v>
      </c>
      <c r="VG20" s="40" t="str">
        <f t="shared" ref="VG20:WE20" si="305">IFERROR(UH20/UH$10,"")</f>
        <v/>
      </c>
      <c r="VH20" s="40" t="str">
        <f t="shared" si="305"/>
        <v/>
      </c>
      <c r="VI20" s="40" t="str">
        <f t="shared" si="305"/>
        <v/>
      </c>
      <c r="VJ20" s="40" t="str">
        <f t="shared" si="305"/>
        <v/>
      </c>
      <c r="VK20" s="40" t="str">
        <f t="shared" si="305"/>
        <v/>
      </c>
      <c r="VL20" s="40" t="str">
        <f t="shared" si="305"/>
        <v/>
      </c>
      <c r="VM20" s="40" t="str">
        <f t="shared" si="305"/>
        <v/>
      </c>
      <c r="VN20" s="40" t="str">
        <f t="shared" si="305"/>
        <v/>
      </c>
      <c r="VO20" s="40" t="str">
        <f t="shared" si="305"/>
        <v/>
      </c>
      <c r="VP20" s="40" t="str">
        <f t="shared" si="305"/>
        <v/>
      </c>
      <c r="VQ20" s="40" t="str">
        <f t="shared" si="305"/>
        <v/>
      </c>
      <c r="VR20" s="40" t="str">
        <f t="shared" si="305"/>
        <v/>
      </c>
      <c r="VS20" s="40" t="str">
        <f t="shared" si="305"/>
        <v/>
      </c>
      <c r="VT20" s="40" t="str">
        <f t="shared" si="305"/>
        <v/>
      </c>
      <c r="VU20" s="40" t="str">
        <f t="shared" si="305"/>
        <v/>
      </c>
      <c r="VV20" s="40" t="str">
        <f t="shared" si="305"/>
        <v/>
      </c>
      <c r="VW20" s="40" t="str">
        <f t="shared" si="305"/>
        <v/>
      </c>
      <c r="VX20" s="40" t="str">
        <f t="shared" si="305"/>
        <v/>
      </c>
      <c r="VY20" s="40" t="str">
        <f t="shared" si="305"/>
        <v/>
      </c>
      <c r="VZ20" s="40" t="str">
        <f t="shared" si="305"/>
        <v/>
      </c>
      <c r="WA20" s="40" t="str">
        <f t="shared" si="305"/>
        <v/>
      </c>
      <c r="WB20" s="40" t="str">
        <f t="shared" si="305"/>
        <v/>
      </c>
      <c r="WC20" s="40" t="str">
        <f t="shared" si="305"/>
        <v/>
      </c>
      <c r="WD20" s="40" t="str">
        <f t="shared" si="305"/>
        <v/>
      </c>
      <c r="WE20" s="41" t="str">
        <f t="shared" si="305"/>
        <v/>
      </c>
      <c r="WF20" s="37">
        <f t="shared" ref="WF20:XC20" si="306">SUMIF($C$2:$WE$2,WF$2,$C20:$WE20)</f>
        <v>0</v>
      </c>
      <c r="WG20" s="49">
        <f t="shared" si="306"/>
        <v>0</v>
      </c>
      <c r="WH20" s="49">
        <f t="shared" si="306"/>
        <v>0</v>
      </c>
      <c r="WI20" s="49">
        <f t="shared" si="306"/>
        <v>0</v>
      </c>
      <c r="WJ20" s="49">
        <f t="shared" si="306"/>
        <v>0</v>
      </c>
      <c r="WK20" s="49">
        <f t="shared" si="306"/>
        <v>0</v>
      </c>
      <c r="WL20" s="49">
        <f t="shared" si="306"/>
        <v>0</v>
      </c>
      <c r="WM20" s="49">
        <f t="shared" si="306"/>
        <v>0</v>
      </c>
      <c r="WN20" s="45">
        <f t="shared" si="306"/>
        <v>0</v>
      </c>
      <c r="WO20" s="49">
        <f t="shared" si="306"/>
        <v>0</v>
      </c>
      <c r="WP20" s="49">
        <f t="shared" si="306"/>
        <v>0</v>
      </c>
      <c r="WQ20" s="49">
        <f t="shared" si="306"/>
        <v>0</v>
      </c>
      <c r="WR20" s="49">
        <f t="shared" si="306"/>
        <v>0</v>
      </c>
      <c r="WS20" s="49">
        <f t="shared" si="306"/>
        <v>0</v>
      </c>
      <c r="WT20" s="49">
        <f t="shared" si="306"/>
        <v>0</v>
      </c>
      <c r="WU20" s="49">
        <f t="shared" si="306"/>
        <v>0</v>
      </c>
      <c r="WV20" s="49">
        <f t="shared" si="306"/>
        <v>0</v>
      </c>
      <c r="WW20" s="49">
        <f t="shared" si="306"/>
        <v>0</v>
      </c>
      <c r="WX20" s="49">
        <f t="shared" si="306"/>
        <v>0</v>
      </c>
      <c r="WY20" s="49">
        <f t="shared" si="306"/>
        <v>0</v>
      </c>
      <c r="WZ20" s="45">
        <f t="shared" si="306"/>
        <v>0</v>
      </c>
      <c r="XA20" s="45">
        <f t="shared" si="306"/>
        <v>0</v>
      </c>
      <c r="XB20" s="45">
        <f t="shared" si="306"/>
        <v>0</v>
      </c>
      <c r="XC20" s="45">
        <f t="shared" si="306"/>
        <v>0</v>
      </c>
      <c r="XD20" s="47">
        <f>SUM(WF20:XC20)</f>
        <v>0</v>
      </c>
      <c r="XE20" s="40">
        <f t="shared" ref="XE20:YC20" si="307">IFERROR(WF20/WF$10,"")</f>
        <v>0</v>
      </c>
      <c r="XF20" s="40">
        <f t="shared" si="307"/>
        <v>0</v>
      </c>
      <c r="XG20" s="40">
        <f t="shared" si="307"/>
        <v>0</v>
      </c>
      <c r="XH20" s="40">
        <f t="shared" si="307"/>
        <v>0</v>
      </c>
      <c r="XI20" s="40">
        <f t="shared" si="307"/>
        <v>0</v>
      </c>
      <c r="XJ20" s="40">
        <f t="shared" si="307"/>
        <v>0</v>
      </c>
      <c r="XK20" s="40">
        <f t="shared" si="307"/>
        <v>0</v>
      </c>
      <c r="XL20" s="40">
        <f t="shared" si="307"/>
        <v>0</v>
      </c>
      <c r="XM20" s="40">
        <f t="shared" si="307"/>
        <v>0</v>
      </c>
      <c r="XN20" s="40">
        <f t="shared" si="307"/>
        <v>0</v>
      </c>
      <c r="XO20" s="40">
        <f t="shared" si="307"/>
        <v>0</v>
      </c>
      <c r="XP20" s="40">
        <f t="shared" si="307"/>
        <v>0</v>
      </c>
      <c r="XQ20" s="40">
        <f t="shared" si="307"/>
        <v>0</v>
      </c>
      <c r="XR20" s="40">
        <f t="shared" si="307"/>
        <v>0</v>
      </c>
      <c r="XS20" s="40">
        <f t="shared" si="307"/>
        <v>0</v>
      </c>
      <c r="XT20" s="40">
        <f t="shared" si="307"/>
        <v>0</v>
      </c>
      <c r="XU20" s="40">
        <f t="shared" si="307"/>
        <v>0</v>
      </c>
      <c r="XV20" s="40">
        <f t="shared" si="307"/>
        <v>0</v>
      </c>
      <c r="XW20" s="40">
        <f t="shared" si="307"/>
        <v>0</v>
      </c>
      <c r="XX20" s="40">
        <f t="shared" si="307"/>
        <v>0</v>
      </c>
      <c r="XY20" s="40">
        <f t="shared" si="307"/>
        <v>0</v>
      </c>
      <c r="XZ20" s="40">
        <f t="shared" si="307"/>
        <v>0</v>
      </c>
      <c r="YA20" s="40">
        <f t="shared" si="307"/>
        <v>0</v>
      </c>
      <c r="YB20" s="40" t="str">
        <f t="shared" si="307"/>
        <v/>
      </c>
      <c r="YC20" s="41">
        <f t="shared" si="307"/>
        <v>0</v>
      </c>
    </row>
    <row r="21" s="18" customFormat="1" customHeight="1" spans="1:653">
      <c r="A21" s="67"/>
      <c r="B21" s="69" t="s">
        <v>70</v>
      </c>
      <c r="C21" s="52">
        <f t="shared" ref="C21:R21" si="308">SUM(C18:C20)</f>
        <v>3595.31999999994</v>
      </c>
      <c r="D21" s="52">
        <f t="shared" si="308"/>
        <v>0</v>
      </c>
      <c r="E21" s="52">
        <f t="shared" si="308"/>
        <v>4547.02</v>
      </c>
      <c r="F21" s="52">
        <f t="shared" si="308"/>
        <v>0</v>
      </c>
      <c r="G21" s="52">
        <f t="shared" si="308"/>
        <v>1405.07</v>
      </c>
      <c r="H21" s="52">
        <f t="shared" si="308"/>
        <v>2945.08</v>
      </c>
      <c r="I21" s="52">
        <f t="shared" si="308"/>
        <v>3203.46000000003</v>
      </c>
      <c r="J21" s="52">
        <f t="shared" si="308"/>
        <v>0</v>
      </c>
      <c r="K21" s="52">
        <f t="shared" si="308"/>
        <v>487.93</v>
      </c>
      <c r="L21" s="53">
        <f t="shared" si="308"/>
        <v>0</v>
      </c>
      <c r="M21" s="52">
        <f t="shared" si="308"/>
        <v>0</v>
      </c>
      <c r="N21" s="52">
        <f t="shared" si="308"/>
        <v>0</v>
      </c>
      <c r="O21" s="52">
        <f t="shared" si="308"/>
        <v>0</v>
      </c>
      <c r="P21" s="52">
        <f t="shared" si="308"/>
        <v>2017.05000000001</v>
      </c>
      <c r="Q21" s="53">
        <f t="shared" si="308"/>
        <v>0</v>
      </c>
      <c r="R21" s="52">
        <f t="shared" si="308"/>
        <v>0</v>
      </c>
      <c r="S21" s="54" t="str">
        <f>IFERROR(#REF!/#REF!,"")</f>
        <v/>
      </c>
      <c r="T21" s="52">
        <f t="shared" ref="T21:AA21" si="309">SUM(T18:T20)</f>
        <v>0</v>
      </c>
      <c r="U21" s="52">
        <f t="shared" si="309"/>
        <v>0</v>
      </c>
      <c r="V21" s="52">
        <f t="shared" si="309"/>
        <v>0</v>
      </c>
      <c r="W21" s="52">
        <f t="shared" si="309"/>
        <v>0</v>
      </c>
      <c r="X21" s="53">
        <f t="shared" si="309"/>
        <v>0</v>
      </c>
      <c r="Y21" s="52">
        <f t="shared" si="309"/>
        <v>0</v>
      </c>
      <c r="Z21" s="52">
        <f t="shared" si="309"/>
        <v>0</v>
      </c>
      <c r="AA21" s="55">
        <f t="shared" si="309"/>
        <v>18200.93</v>
      </c>
      <c r="AB21" s="54">
        <f t="shared" ref="AB21:AZ21" si="310">IFERROR(C21/C$10,"")</f>
        <v>0.011691811634394</v>
      </c>
      <c r="AC21" s="54">
        <f t="shared" si="310"/>
        <v>0</v>
      </c>
      <c r="AD21" s="54">
        <f t="shared" si="310"/>
        <v>0.025373468809689</v>
      </c>
      <c r="AE21" s="54">
        <f t="shared" si="310"/>
        <v>0</v>
      </c>
      <c r="AF21" s="54">
        <f t="shared" si="310"/>
        <v>0.0163454604403145</v>
      </c>
      <c r="AG21" s="54">
        <f t="shared" si="310"/>
        <v>0.0199502186132314</v>
      </c>
      <c r="AH21" s="54">
        <f t="shared" si="310"/>
        <v>0.00733401772809998</v>
      </c>
      <c r="AI21" s="54">
        <f t="shared" si="310"/>
        <v>0</v>
      </c>
      <c r="AJ21" s="54">
        <f t="shared" si="310"/>
        <v>0.00800132893590703</v>
      </c>
      <c r="AK21" s="54">
        <f t="shared" si="310"/>
        <v>0</v>
      </c>
      <c r="AL21" s="54">
        <f t="shared" si="310"/>
        <v>0</v>
      </c>
      <c r="AM21" s="54">
        <f t="shared" si="310"/>
        <v>0</v>
      </c>
      <c r="AN21" s="54">
        <f t="shared" si="310"/>
        <v>0</v>
      </c>
      <c r="AO21" s="54">
        <f t="shared" si="310"/>
        <v>0.0178683822959465</v>
      </c>
      <c r="AP21" s="54">
        <f t="shared" si="310"/>
        <v>0</v>
      </c>
      <c r="AQ21" s="54">
        <f t="shared" si="310"/>
        <v>0</v>
      </c>
      <c r="AR21" s="54" t="str">
        <f t="shared" si="310"/>
        <v/>
      </c>
      <c r="AS21" s="54">
        <f t="shared" si="310"/>
        <v>0</v>
      </c>
      <c r="AT21" s="54">
        <f t="shared" si="310"/>
        <v>0</v>
      </c>
      <c r="AU21" s="54">
        <f t="shared" si="310"/>
        <v>0</v>
      </c>
      <c r="AV21" s="54" t="str">
        <f t="shared" si="310"/>
        <v/>
      </c>
      <c r="AW21" s="54" t="str">
        <f t="shared" si="310"/>
        <v/>
      </c>
      <c r="AX21" s="54" t="str">
        <f t="shared" si="310"/>
        <v/>
      </c>
      <c r="AY21" s="54" t="str">
        <f t="shared" si="310"/>
        <v/>
      </c>
      <c r="AZ21" s="56">
        <f t="shared" si="310"/>
        <v>0.00634881639255976</v>
      </c>
      <c r="BA21" s="52">
        <f t="shared" ref="BA21:BP21" si="311">SUM(BA18:BA20)</f>
        <v>2651.71999999995</v>
      </c>
      <c r="BB21" s="52">
        <f t="shared" si="311"/>
        <v>0</v>
      </c>
      <c r="BC21" s="52">
        <f t="shared" si="311"/>
        <v>3814.37999999998</v>
      </c>
      <c r="BD21" s="52">
        <f t="shared" si="311"/>
        <v>0</v>
      </c>
      <c r="BE21" s="52">
        <f t="shared" si="311"/>
        <v>1447.97</v>
      </c>
      <c r="BF21" s="52">
        <f t="shared" si="311"/>
        <v>3038.75000000001</v>
      </c>
      <c r="BG21" s="52">
        <f t="shared" si="311"/>
        <v>1634.27</v>
      </c>
      <c r="BH21" s="52">
        <f t="shared" si="311"/>
        <v>0</v>
      </c>
      <c r="BI21" s="52">
        <f t="shared" si="311"/>
        <v>522.840000000001</v>
      </c>
      <c r="BJ21" s="53">
        <f t="shared" si="311"/>
        <v>0</v>
      </c>
      <c r="BK21" s="52">
        <f t="shared" si="311"/>
        <v>0</v>
      </c>
      <c r="BL21" s="52">
        <f t="shared" si="311"/>
        <v>0</v>
      </c>
      <c r="BM21" s="52">
        <f t="shared" si="311"/>
        <v>0</v>
      </c>
      <c r="BN21" s="52">
        <f t="shared" si="311"/>
        <v>1206.65000000001</v>
      </c>
      <c r="BO21" s="53">
        <f t="shared" si="311"/>
        <v>0</v>
      </c>
      <c r="BP21" s="52">
        <f t="shared" si="311"/>
        <v>0</v>
      </c>
      <c r="BQ21" s="54" t="str">
        <f>IFERROR(#REF!/#REF!,"")</f>
        <v/>
      </c>
      <c r="BR21" s="53">
        <f t="shared" ref="BR21:BY21" si="312">SUM(BR18:BR20)</f>
        <v>0</v>
      </c>
      <c r="BS21" s="53">
        <f t="shared" si="312"/>
        <v>0</v>
      </c>
      <c r="BT21" s="53">
        <f t="shared" si="312"/>
        <v>0</v>
      </c>
      <c r="BU21" s="52">
        <f t="shared" si="312"/>
        <v>0</v>
      </c>
      <c r="BV21" s="52">
        <f t="shared" si="312"/>
        <v>0</v>
      </c>
      <c r="BW21" s="52">
        <f t="shared" si="312"/>
        <v>0</v>
      </c>
      <c r="BX21" s="52">
        <f t="shared" si="312"/>
        <v>0</v>
      </c>
      <c r="BY21" s="55">
        <f t="shared" si="312"/>
        <v>14316.58</v>
      </c>
      <c r="BZ21" s="54">
        <f t="shared" ref="BZ21:CX21" si="313">IFERROR(BA21/BA$10,"")</f>
        <v>0.0133346542002318</v>
      </c>
      <c r="CA21" s="54">
        <f t="shared" si="313"/>
        <v>0</v>
      </c>
      <c r="CB21" s="54">
        <f t="shared" si="313"/>
        <v>0.0268636130650372</v>
      </c>
      <c r="CC21" s="54">
        <f t="shared" si="313"/>
        <v>0</v>
      </c>
      <c r="CD21" s="54">
        <f t="shared" si="313"/>
        <v>0.0218091386702871</v>
      </c>
      <c r="CE21" s="54">
        <f t="shared" si="313"/>
        <v>0.0270835916171399</v>
      </c>
      <c r="CF21" s="54">
        <f t="shared" si="313"/>
        <v>0.0059801351799555</v>
      </c>
      <c r="CG21" s="54">
        <f t="shared" si="313"/>
        <v>0</v>
      </c>
      <c r="CH21" s="54">
        <f t="shared" si="313"/>
        <v>0.0169192822993449</v>
      </c>
      <c r="CI21" s="54">
        <f t="shared" si="313"/>
        <v>0</v>
      </c>
      <c r="CJ21" s="54">
        <f t="shared" si="313"/>
        <v>0</v>
      </c>
      <c r="CK21" s="54">
        <f t="shared" si="313"/>
        <v>0</v>
      </c>
      <c r="CL21" s="54">
        <f t="shared" si="313"/>
        <v>0</v>
      </c>
      <c r="CM21" s="54">
        <f t="shared" si="313"/>
        <v>0.0180687756014254</v>
      </c>
      <c r="CN21" s="54">
        <f t="shared" si="313"/>
        <v>0</v>
      </c>
      <c r="CO21" s="54">
        <f t="shared" si="313"/>
        <v>0</v>
      </c>
      <c r="CP21" s="54" t="str">
        <f t="shared" si="313"/>
        <v/>
      </c>
      <c r="CQ21" s="54">
        <f t="shared" si="313"/>
        <v>0</v>
      </c>
      <c r="CR21" s="54">
        <f t="shared" si="313"/>
        <v>0</v>
      </c>
      <c r="CS21" s="54">
        <f t="shared" si="313"/>
        <v>0</v>
      </c>
      <c r="CT21" s="54" t="str">
        <f t="shared" si="313"/>
        <v/>
      </c>
      <c r="CU21" s="54" t="str">
        <f t="shared" si="313"/>
        <v/>
      </c>
      <c r="CV21" s="54" t="str">
        <f t="shared" si="313"/>
        <v/>
      </c>
      <c r="CW21" s="54" t="str">
        <f t="shared" si="313"/>
        <v/>
      </c>
      <c r="CX21" s="56">
        <f t="shared" si="313"/>
        <v>0.00719522803423113</v>
      </c>
      <c r="CY21" s="57">
        <f t="shared" ref="CY21:DW21" si="314">SUM(CY18:CY20)</f>
        <v>4586.74999999988</v>
      </c>
      <c r="CZ21" s="52">
        <f t="shared" si="314"/>
        <v>0</v>
      </c>
      <c r="DA21" s="52">
        <f t="shared" si="314"/>
        <v>8610.29999999965</v>
      </c>
      <c r="DB21" s="52">
        <f t="shared" si="314"/>
        <v>0</v>
      </c>
      <c r="DC21" s="52">
        <f t="shared" si="314"/>
        <v>1875.17</v>
      </c>
      <c r="DD21" s="52">
        <f t="shared" si="314"/>
        <v>4743.26</v>
      </c>
      <c r="DE21" s="52">
        <f t="shared" si="314"/>
        <v>4119.72000000001</v>
      </c>
      <c r="DF21" s="52">
        <f t="shared" si="314"/>
        <v>0</v>
      </c>
      <c r="DG21" s="52">
        <f t="shared" si="314"/>
        <v>84.17</v>
      </c>
      <c r="DH21" s="53">
        <f t="shared" si="314"/>
        <v>0</v>
      </c>
      <c r="DI21" s="52">
        <f t="shared" si="314"/>
        <v>0</v>
      </c>
      <c r="DJ21" s="52">
        <f t="shared" si="314"/>
        <v>10.52</v>
      </c>
      <c r="DK21" s="52">
        <f t="shared" si="314"/>
        <v>0</v>
      </c>
      <c r="DL21" s="52">
        <f t="shared" si="314"/>
        <v>2629.26</v>
      </c>
      <c r="DM21" s="53">
        <f t="shared" si="314"/>
        <v>0</v>
      </c>
      <c r="DN21" s="52">
        <f t="shared" si="314"/>
        <v>0</v>
      </c>
      <c r="DO21" s="52">
        <f t="shared" si="314"/>
        <v>0</v>
      </c>
      <c r="DP21" s="53">
        <f t="shared" si="314"/>
        <v>0</v>
      </c>
      <c r="DQ21" s="53">
        <f t="shared" si="314"/>
        <v>0</v>
      </c>
      <c r="DR21" s="53">
        <f t="shared" si="314"/>
        <v>0</v>
      </c>
      <c r="DS21" s="52">
        <f t="shared" si="314"/>
        <v>0</v>
      </c>
      <c r="DT21" s="52">
        <f t="shared" si="314"/>
        <v>0</v>
      </c>
      <c r="DU21" s="52">
        <f t="shared" si="314"/>
        <v>0</v>
      </c>
      <c r="DV21" s="52">
        <f t="shared" si="314"/>
        <v>0</v>
      </c>
      <c r="DW21" s="55">
        <f t="shared" si="314"/>
        <v>26659.1499999995</v>
      </c>
      <c r="DX21" s="54">
        <f t="shared" ref="DX21:EV21" si="315">IFERROR(CY21/CY$10,"")</f>
        <v>0.0120868016158126</v>
      </c>
      <c r="DY21" s="54">
        <f t="shared" si="315"/>
        <v>0</v>
      </c>
      <c r="DZ21" s="54">
        <f t="shared" si="315"/>
        <v>0.0248771664086006</v>
      </c>
      <c r="EA21" s="54">
        <f t="shared" si="315"/>
        <v>0</v>
      </c>
      <c r="EB21" s="54">
        <f t="shared" si="315"/>
        <v>0.0157747612064898</v>
      </c>
      <c r="EC21" s="54">
        <f t="shared" si="315"/>
        <v>0.0201661055215792</v>
      </c>
      <c r="ED21" s="54">
        <f t="shared" si="315"/>
        <v>0.00785967871608643</v>
      </c>
      <c r="EE21" s="54">
        <f t="shared" si="315"/>
        <v>0</v>
      </c>
      <c r="EF21" s="54">
        <f t="shared" si="315"/>
        <v>0.00116813026435803</v>
      </c>
      <c r="EG21" s="54">
        <f t="shared" si="315"/>
        <v>0</v>
      </c>
      <c r="EH21" s="54">
        <f t="shared" si="315"/>
        <v>0</v>
      </c>
      <c r="EI21" s="54">
        <f t="shared" si="315"/>
        <v>0.000145684236065517</v>
      </c>
      <c r="EJ21" s="54">
        <f t="shared" si="315"/>
        <v>0</v>
      </c>
      <c r="EK21" s="54">
        <f t="shared" si="315"/>
        <v>0.0174028419757139</v>
      </c>
      <c r="EL21" s="54">
        <f t="shared" si="315"/>
        <v>0</v>
      </c>
      <c r="EM21" s="54">
        <f t="shared" si="315"/>
        <v>0</v>
      </c>
      <c r="EN21" s="54">
        <f t="shared" si="315"/>
        <v>0</v>
      </c>
      <c r="EO21" s="54">
        <f t="shared" si="315"/>
        <v>0</v>
      </c>
      <c r="EP21" s="54">
        <f t="shared" si="315"/>
        <v>0</v>
      </c>
      <c r="EQ21" s="54">
        <f t="shared" si="315"/>
        <v>0</v>
      </c>
      <c r="ER21" s="54" t="str">
        <f t="shared" si="315"/>
        <v/>
      </c>
      <c r="ES21" s="54" t="str">
        <f t="shared" si="315"/>
        <v/>
      </c>
      <c r="ET21" s="54" t="str">
        <f t="shared" si="315"/>
        <v/>
      </c>
      <c r="EU21" s="54" t="str">
        <f t="shared" si="315"/>
        <v/>
      </c>
      <c r="EV21" s="56">
        <f t="shared" si="315"/>
        <v>0.00633135375085664</v>
      </c>
      <c r="EW21" s="52">
        <f t="shared" ref="EW21:FU21" si="316">SUM(EW18:EW20)</f>
        <v>3846.08999999991</v>
      </c>
      <c r="EX21" s="52">
        <f t="shared" si="316"/>
        <v>0</v>
      </c>
      <c r="EY21" s="52">
        <f t="shared" si="316"/>
        <v>6741.3899999999</v>
      </c>
      <c r="EZ21" s="52">
        <f t="shared" si="316"/>
        <v>0</v>
      </c>
      <c r="FA21" s="52">
        <f t="shared" si="316"/>
        <v>1757.58</v>
      </c>
      <c r="FB21" s="52">
        <f t="shared" si="316"/>
        <v>3702.35</v>
      </c>
      <c r="FC21" s="52">
        <f t="shared" si="316"/>
        <v>3066.01000000001</v>
      </c>
      <c r="FD21" s="52">
        <f t="shared" si="316"/>
        <v>0</v>
      </c>
      <c r="FE21" s="52">
        <f t="shared" si="316"/>
        <v>272.16</v>
      </c>
      <c r="FF21" s="53">
        <f t="shared" si="316"/>
        <v>0</v>
      </c>
      <c r="FG21" s="52">
        <f t="shared" si="316"/>
        <v>0</v>
      </c>
      <c r="FH21" s="52">
        <f t="shared" si="316"/>
        <v>10.52</v>
      </c>
      <c r="FI21" s="52">
        <f t="shared" si="316"/>
        <v>0</v>
      </c>
      <c r="FJ21" s="52">
        <f t="shared" si="316"/>
        <v>2479.97</v>
      </c>
      <c r="FK21" s="53">
        <f t="shared" si="316"/>
        <v>0</v>
      </c>
      <c r="FL21" s="52">
        <f t="shared" si="316"/>
        <v>0</v>
      </c>
      <c r="FM21" s="52">
        <f t="shared" si="316"/>
        <v>0</v>
      </c>
      <c r="FN21" s="53">
        <f t="shared" si="316"/>
        <v>0</v>
      </c>
      <c r="FO21" s="53">
        <f t="shared" si="316"/>
        <v>0</v>
      </c>
      <c r="FP21" s="53">
        <f t="shared" si="316"/>
        <v>0</v>
      </c>
      <c r="FQ21" s="52">
        <f t="shared" si="316"/>
        <v>0</v>
      </c>
      <c r="FR21" s="52">
        <f t="shared" si="316"/>
        <v>0</v>
      </c>
      <c r="FS21" s="52">
        <f t="shared" si="316"/>
        <v>0</v>
      </c>
      <c r="FT21" s="52">
        <f t="shared" si="316"/>
        <v>0</v>
      </c>
      <c r="FU21" s="55">
        <f t="shared" si="316"/>
        <v>21876.0699999998</v>
      </c>
      <c r="FV21" s="54">
        <f t="shared" ref="FV21:GT21" si="317">IFERROR(EW21/EW$10,"")</f>
        <v>0.0123662063090213</v>
      </c>
      <c r="FW21" s="54">
        <f t="shared" si="317"/>
        <v>0</v>
      </c>
      <c r="FX21" s="54">
        <f t="shared" si="317"/>
        <v>0.0233609439257499</v>
      </c>
      <c r="FY21" s="54">
        <f t="shared" si="317"/>
        <v>0</v>
      </c>
      <c r="FZ21" s="54">
        <f t="shared" si="317"/>
        <v>0.0233449576854545</v>
      </c>
      <c r="GA21" s="54">
        <f t="shared" si="317"/>
        <v>0.0191672031802744</v>
      </c>
      <c r="GB21" s="54">
        <f t="shared" si="317"/>
        <v>0.00688485291713918</v>
      </c>
      <c r="GC21" s="54">
        <f t="shared" si="317"/>
        <v>0</v>
      </c>
      <c r="GD21" s="54">
        <f t="shared" si="317"/>
        <v>0.00331126311255825</v>
      </c>
      <c r="GE21" s="54">
        <f t="shared" si="317"/>
        <v>0</v>
      </c>
      <c r="GF21" s="54">
        <f t="shared" si="317"/>
        <v>0</v>
      </c>
      <c r="GG21" s="54">
        <f t="shared" si="317"/>
        <v>0.000189169608355974</v>
      </c>
      <c r="GH21" s="54">
        <f t="shared" si="317"/>
        <v>0</v>
      </c>
      <c r="GI21" s="54">
        <f t="shared" si="317"/>
        <v>0.0174191869889464</v>
      </c>
      <c r="GJ21" s="54">
        <f t="shared" si="317"/>
        <v>0</v>
      </c>
      <c r="GK21" s="54">
        <f t="shared" si="317"/>
        <v>0</v>
      </c>
      <c r="GL21" s="54">
        <f t="shared" si="317"/>
        <v>0</v>
      </c>
      <c r="GM21" s="54">
        <f t="shared" si="317"/>
        <v>0</v>
      </c>
      <c r="GN21" s="54">
        <f t="shared" si="317"/>
        <v>0</v>
      </c>
      <c r="GO21" s="54">
        <f t="shared" si="317"/>
        <v>0</v>
      </c>
      <c r="GP21" s="54" t="str">
        <f t="shared" si="317"/>
        <v/>
      </c>
      <c r="GQ21" s="54" t="str">
        <f t="shared" si="317"/>
        <v/>
      </c>
      <c r="GR21" s="54" t="str">
        <f t="shared" si="317"/>
        <v/>
      </c>
      <c r="GS21" s="54" t="str">
        <f t="shared" si="317"/>
        <v/>
      </c>
      <c r="GT21" s="56">
        <f t="shared" si="317"/>
        <v>0.00565849529896556</v>
      </c>
      <c r="GU21" s="52">
        <f t="shared" ref="GU21:HS21" si="318">SUM(GU18:GU20)</f>
        <v>3156.34999999991</v>
      </c>
      <c r="GV21" s="52">
        <f t="shared" si="318"/>
        <v>0</v>
      </c>
      <c r="GW21" s="52">
        <f t="shared" si="318"/>
        <v>6201.66999999995</v>
      </c>
      <c r="GX21" s="52">
        <f t="shared" si="318"/>
        <v>0</v>
      </c>
      <c r="GY21" s="52">
        <f t="shared" si="318"/>
        <v>792.429999999996</v>
      </c>
      <c r="GZ21" s="52">
        <f t="shared" si="318"/>
        <v>2753.65</v>
      </c>
      <c r="HA21" s="52">
        <f t="shared" si="318"/>
        <v>3171.49000000001</v>
      </c>
      <c r="HB21" s="52">
        <f t="shared" si="318"/>
        <v>0</v>
      </c>
      <c r="HC21" s="52">
        <f t="shared" si="318"/>
        <v>36.6</v>
      </c>
      <c r="HD21" s="53">
        <f t="shared" si="318"/>
        <v>0</v>
      </c>
      <c r="HE21" s="52">
        <f t="shared" si="318"/>
        <v>0</v>
      </c>
      <c r="HF21" s="52">
        <f t="shared" si="318"/>
        <v>0</v>
      </c>
      <c r="HG21" s="52">
        <f t="shared" si="318"/>
        <v>0</v>
      </c>
      <c r="HH21" s="52">
        <f t="shared" si="318"/>
        <v>2939.58000000001</v>
      </c>
      <c r="HI21" s="53">
        <f t="shared" si="318"/>
        <v>0</v>
      </c>
      <c r="HJ21" s="52">
        <f t="shared" si="318"/>
        <v>0</v>
      </c>
      <c r="HK21" s="52">
        <f t="shared" si="318"/>
        <v>0</v>
      </c>
      <c r="HL21" s="53">
        <f t="shared" si="318"/>
        <v>0</v>
      </c>
      <c r="HM21" s="53">
        <f t="shared" si="318"/>
        <v>0</v>
      </c>
      <c r="HN21" s="53">
        <f t="shared" si="318"/>
        <v>0</v>
      </c>
      <c r="HO21" s="52">
        <f t="shared" si="318"/>
        <v>0</v>
      </c>
      <c r="HP21" s="53">
        <f t="shared" si="318"/>
        <v>0</v>
      </c>
      <c r="HQ21" s="52">
        <f t="shared" si="318"/>
        <v>0</v>
      </c>
      <c r="HR21" s="52">
        <f t="shared" si="318"/>
        <v>0</v>
      </c>
      <c r="HS21" s="55">
        <f t="shared" si="318"/>
        <v>19051.7699999999</v>
      </c>
      <c r="HT21" s="54">
        <f t="shared" ref="HT21:IR21" si="319">IFERROR(GU21/GU$10,"")</f>
        <v>0.0118547675575792</v>
      </c>
      <c r="HU21" s="54">
        <f t="shared" si="319"/>
        <v>0</v>
      </c>
      <c r="HV21" s="54">
        <f t="shared" si="319"/>
        <v>0.0302009223020696</v>
      </c>
      <c r="HW21" s="54">
        <f t="shared" si="319"/>
        <v>0</v>
      </c>
      <c r="HX21" s="54">
        <f t="shared" si="319"/>
        <v>0.0197045817137262</v>
      </c>
      <c r="HY21" s="54">
        <f t="shared" si="319"/>
        <v>0.0154420388414952</v>
      </c>
      <c r="HZ21" s="54">
        <f t="shared" si="319"/>
        <v>0.00677242733807447</v>
      </c>
      <c r="IA21" s="54">
        <f t="shared" si="319"/>
        <v>0</v>
      </c>
      <c r="IB21" s="54">
        <f t="shared" si="319"/>
        <v>0.000267992492402669</v>
      </c>
      <c r="IC21" s="54">
        <f t="shared" si="319"/>
        <v>0</v>
      </c>
      <c r="ID21" s="54">
        <f t="shared" si="319"/>
        <v>0</v>
      </c>
      <c r="IE21" s="54">
        <f t="shared" si="319"/>
        <v>0</v>
      </c>
      <c r="IF21" s="54" t="str">
        <f t="shared" si="319"/>
        <v/>
      </c>
      <c r="IG21" s="54">
        <f t="shared" si="319"/>
        <v>0.0226843196467409</v>
      </c>
      <c r="IH21" s="54">
        <f t="shared" si="319"/>
        <v>0</v>
      </c>
      <c r="II21" s="54">
        <f t="shared" si="319"/>
        <v>0</v>
      </c>
      <c r="IJ21" s="54">
        <f t="shared" si="319"/>
        <v>0</v>
      </c>
      <c r="IK21" s="54">
        <f t="shared" si="319"/>
        <v>0</v>
      </c>
      <c r="IL21" s="54">
        <f t="shared" si="319"/>
        <v>0</v>
      </c>
      <c r="IM21" s="54">
        <f t="shared" si="319"/>
        <v>0</v>
      </c>
      <c r="IN21" s="54">
        <f t="shared" si="319"/>
        <v>0</v>
      </c>
      <c r="IO21" s="54">
        <f t="shared" si="319"/>
        <v>0</v>
      </c>
      <c r="IP21" s="54" t="str">
        <f t="shared" si="319"/>
        <v/>
      </c>
      <c r="IQ21" s="54" t="str">
        <f t="shared" si="319"/>
        <v/>
      </c>
      <c r="IR21" s="56">
        <f t="shared" si="319"/>
        <v>0.00498815433880376</v>
      </c>
      <c r="IS21" s="52">
        <f t="shared" ref="IS21:JQ21" si="320">SUM(IS18:IS20)</f>
        <v>2802.40999999993</v>
      </c>
      <c r="IT21" s="52">
        <f t="shared" si="320"/>
        <v>0</v>
      </c>
      <c r="IU21" s="52">
        <f t="shared" si="320"/>
        <v>4859.30999999989</v>
      </c>
      <c r="IV21" s="52">
        <f t="shared" si="320"/>
        <v>0</v>
      </c>
      <c r="IW21" s="52">
        <f t="shared" si="320"/>
        <v>499.680000000001</v>
      </c>
      <c r="IX21" s="52">
        <f t="shared" si="320"/>
        <v>4214.15999999999</v>
      </c>
      <c r="IY21" s="52">
        <f t="shared" si="320"/>
        <v>3831.10000000001</v>
      </c>
      <c r="IZ21" s="52">
        <f t="shared" si="320"/>
        <v>0</v>
      </c>
      <c r="JA21" s="52">
        <f t="shared" si="320"/>
        <v>0</v>
      </c>
      <c r="JB21" s="53">
        <f t="shared" si="320"/>
        <v>0</v>
      </c>
      <c r="JC21" s="52">
        <f t="shared" si="320"/>
        <v>0</v>
      </c>
      <c r="JD21" s="52">
        <f t="shared" si="320"/>
        <v>0</v>
      </c>
      <c r="JE21" s="52">
        <f t="shared" si="320"/>
        <v>0</v>
      </c>
      <c r="JF21" s="52">
        <f t="shared" si="320"/>
        <v>3151.29000000002</v>
      </c>
      <c r="JG21" s="53">
        <f t="shared" si="320"/>
        <v>0</v>
      </c>
      <c r="JH21" s="52">
        <f t="shared" si="320"/>
        <v>0</v>
      </c>
      <c r="JI21" s="52">
        <f t="shared" si="320"/>
        <v>0</v>
      </c>
      <c r="JJ21" s="53">
        <f t="shared" si="320"/>
        <v>0</v>
      </c>
      <c r="JK21" s="53">
        <f t="shared" si="320"/>
        <v>0</v>
      </c>
      <c r="JL21" s="53">
        <f t="shared" si="320"/>
        <v>0</v>
      </c>
      <c r="JM21" s="52">
        <f t="shared" si="320"/>
        <v>0</v>
      </c>
      <c r="JN21" s="53">
        <f t="shared" si="320"/>
        <v>0</v>
      </c>
      <c r="JO21" s="52">
        <f t="shared" si="320"/>
        <v>0</v>
      </c>
      <c r="JP21" s="52">
        <f t="shared" si="320"/>
        <v>0</v>
      </c>
      <c r="JQ21" s="55">
        <f t="shared" si="320"/>
        <v>19357.9499999998</v>
      </c>
      <c r="JR21" s="54">
        <f t="shared" ref="JR21:KP21" si="321">IFERROR(IS21/IS$10,"")</f>
        <v>0.0115735159715518</v>
      </c>
      <c r="JS21" s="54">
        <f t="shared" si="321"/>
        <v>0</v>
      </c>
      <c r="JT21" s="54">
        <f t="shared" si="321"/>
        <v>0.0288656642403824</v>
      </c>
      <c r="JU21" s="54">
        <f t="shared" si="321"/>
        <v>0</v>
      </c>
      <c r="JV21" s="54">
        <f t="shared" si="321"/>
        <v>0.0134593866885457</v>
      </c>
      <c r="JW21" s="54">
        <f t="shared" si="321"/>
        <v>0.0210289418911646</v>
      </c>
      <c r="JX21" s="54">
        <f t="shared" si="321"/>
        <v>0.00901963844930753</v>
      </c>
      <c r="JY21" s="54">
        <f t="shared" si="321"/>
        <v>0</v>
      </c>
      <c r="JZ21" s="54">
        <f t="shared" si="321"/>
        <v>0</v>
      </c>
      <c r="KA21" s="54">
        <f t="shared" si="321"/>
        <v>0</v>
      </c>
      <c r="KB21" s="54">
        <f t="shared" si="321"/>
        <v>0</v>
      </c>
      <c r="KC21" s="54">
        <f t="shared" si="321"/>
        <v>0</v>
      </c>
      <c r="KD21" s="54" t="str">
        <f t="shared" si="321"/>
        <v/>
      </c>
      <c r="KE21" s="54">
        <f t="shared" si="321"/>
        <v>0.0257171452694851</v>
      </c>
      <c r="KF21" s="54">
        <f t="shared" si="321"/>
        <v>0</v>
      </c>
      <c r="KG21" s="54" t="str">
        <f t="shared" si="321"/>
        <v/>
      </c>
      <c r="KH21" s="54">
        <f t="shared" si="321"/>
        <v>0</v>
      </c>
      <c r="KI21" s="54">
        <f t="shared" si="321"/>
        <v>0</v>
      </c>
      <c r="KJ21" s="54">
        <f t="shared" si="321"/>
        <v>0</v>
      </c>
      <c r="KK21" s="54">
        <f t="shared" si="321"/>
        <v>0</v>
      </c>
      <c r="KL21" s="54">
        <f t="shared" si="321"/>
        <v>0</v>
      </c>
      <c r="KM21" s="54">
        <f t="shared" si="321"/>
        <v>0</v>
      </c>
      <c r="KN21" s="54">
        <f t="shared" si="321"/>
        <v>0</v>
      </c>
      <c r="KO21" s="54" t="str">
        <f t="shared" si="321"/>
        <v/>
      </c>
      <c r="KP21" s="56">
        <f t="shared" si="321"/>
        <v>0.00566440751478669</v>
      </c>
      <c r="KQ21" s="52">
        <f t="shared" ref="KQ21:LO21" si="322">SUM(KQ18:KQ20)</f>
        <v>0</v>
      </c>
      <c r="KR21" s="52">
        <f t="shared" si="322"/>
        <v>0</v>
      </c>
      <c r="KS21" s="52">
        <f t="shared" si="322"/>
        <v>0</v>
      </c>
      <c r="KT21" s="52">
        <f t="shared" si="322"/>
        <v>0</v>
      </c>
      <c r="KU21" s="52">
        <f t="shared" si="322"/>
        <v>0</v>
      </c>
      <c r="KV21" s="52">
        <f t="shared" si="322"/>
        <v>0</v>
      </c>
      <c r="KW21" s="52">
        <f t="shared" si="322"/>
        <v>0</v>
      </c>
      <c r="KX21" s="52">
        <f t="shared" si="322"/>
        <v>0</v>
      </c>
      <c r="KY21" s="52">
        <f t="shared" si="322"/>
        <v>0</v>
      </c>
      <c r="KZ21" s="52">
        <f t="shared" si="322"/>
        <v>0</v>
      </c>
      <c r="LA21" s="52">
        <f t="shared" si="322"/>
        <v>0</v>
      </c>
      <c r="LB21" s="52">
        <f t="shared" si="322"/>
        <v>0</v>
      </c>
      <c r="LC21" s="52">
        <f t="shared" si="322"/>
        <v>0</v>
      </c>
      <c r="LD21" s="52">
        <f t="shared" si="322"/>
        <v>0</v>
      </c>
      <c r="LE21" s="52">
        <f t="shared" si="322"/>
        <v>0</v>
      </c>
      <c r="LF21" s="52">
        <f t="shared" si="322"/>
        <v>0</v>
      </c>
      <c r="LG21" s="52">
        <f t="shared" si="322"/>
        <v>0</v>
      </c>
      <c r="LH21" s="52">
        <f t="shared" si="322"/>
        <v>0</v>
      </c>
      <c r="LI21" s="52">
        <f t="shared" si="322"/>
        <v>0</v>
      </c>
      <c r="LJ21" s="52">
        <f t="shared" si="322"/>
        <v>0</v>
      </c>
      <c r="LK21" s="52">
        <f t="shared" si="322"/>
        <v>0</v>
      </c>
      <c r="LL21" s="52">
        <f t="shared" si="322"/>
        <v>0</v>
      </c>
      <c r="LM21" s="52">
        <f t="shared" si="322"/>
        <v>0</v>
      </c>
      <c r="LN21" s="52">
        <f t="shared" si="322"/>
        <v>0</v>
      </c>
      <c r="LO21" s="55">
        <f t="shared" si="322"/>
        <v>0</v>
      </c>
      <c r="LP21" s="54" t="str">
        <f t="shared" ref="LP21:MN21" si="323">IFERROR(KQ21/KQ$10,"")</f>
        <v/>
      </c>
      <c r="LQ21" s="54" t="str">
        <f t="shared" si="323"/>
        <v/>
      </c>
      <c r="LR21" s="54" t="str">
        <f t="shared" si="323"/>
        <v/>
      </c>
      <c r="LS21" s="54" t="str">
        <f t="shared" si="323"/>
        <v/>
      </c>
      <c r="LT21" s="54" t="str">
        <f t="shared" si="323"/>
        <v/>
      </c>
      <c r="LU21" s="54" t="str">
        <f t="shared" si="323"/>
        <v/>
      </c>
      <c r="LV21" s="54" t="str">
        <f t="shared" si="323"/>
        <v/>
      </c>
      <c r="LW21" s="54" t="str">
        <f t="shared" si="323"/>
        <v/>
      </c>
      <c r="LX21" s="54" t="str">
        <f t="shared" si="323"/>
        <v/>
      </c>
      <c r="LY21" s="54" t="str">
        <f t="shared" si="323"/>
        <v/>
      </c>
      <c r="LZ21" s="54" t="str">
        <f t="shared" si="323"/>
        <v/>
      </c>
      <c r="MA21" s="54" t="str">
        <f t="shared" si="323"/>
        <v/>
      </c>
      <c r="MB21" s="54" t="str">
        <f t="shared" si="323"/>
        <v/>
      </c>
      <c r="MC21" s="54" t="str">
        <f t="shared" si="323"/>
        <v/>
      </c>
      <c r="MD21" s="54" t="str">
        <f t="shared" si="323"/>
        <v/>
      </c>
      <c r="ME21" s="54" t="str">
        <f t="shared" si="323"/>
        <v/>
      </c>
      <c r="MF21" s="54" t="str">
        <f t="shared" si="323"/>
        <v/>
      </c>
      <c r="MG21" s="54" t="str">
        <f t="shared" si="323"/>
        <v/>
      </c>
      <c r="MH21" s="54" t="str">
        <f t="shared" si="323"/>
        <v/>
      </c>
      <c r="MI21" s="54" t="str">
        <f t="shared" si="323"/>
        <v/>
      </c>
      <c r="MJ21" s="54" t="str">
        <f t="shared" si="323"/>
        <v/>
      </c>
      <c r="MK21" s="54" t="str">
        <f t="shared" si="323"/>
        <v/>
      </c>
      <c r="ML21" s="54" t="str">
        <f t="shared" si="323"/>
        <v/>
      </c>
      <c r="MM21" s="54" t="str">
        <f t="shared" si="323"/>
        <v/>
      </c>
      <c r="MN21" s="56" t="str">
        <f t="shared" si="323"/>
        <v/>
      </c>
      <c r="MO21" s="52">
        <f t="shared" ref="MO21:NM21" si="324">SUM(MO18:MO20)</f>
        <v>0</v>
      </c>
      <c r="MP21" s="52">
        <f t="shared" si="324"/>
        <v>0</v>
      </c>
      <c r="MQ21" s="52">
        <f t="shared" si="324"/>
        <v>0</v>
      </c>
      <c r="MR21" s="52">
        <f t="shared" si="324"/>
        <v>0</v>
      </c>
      <c r="MS21" s="52">
        <f t="shared" si="324"/>
        <v>0</v>
      </c>
      <c r="MT21" s="52">
        <f t="shared" si="324"/>
        <v>0</v>
      </c>
      <c r="MU21" s="52">
        <f t="shared" si="324"/>
        <v>0</v>
      </c>
      <c r="MV21" s="52">
        <f t="shared" si="324"/>
        <v>0</v>
      </c>
      <c r="MW21" s="52">
        <f t="shared" si="324"/>
        <v>0</v>
      </c>
      <c r="MX21" s="52">
        <f t="shared" si="324"/>
        <v>0</v>
      </c>
      <c r="MY21" s="52">
        <f t="shared" si="324"/>
        <v>0</v>
      </c>
      <c r="MZ21" s="52">
        <f t="shared" si="324"/>
        <v>0</v>
      </c>
      <c r="NA21" s="52">
        <f t="shared" si="324"/>
        <v>0</v>
      </c>
      <c r="NB21" s="52">
        <f t="shared" si="324"/>
        <v>0</v>
      </c>
      <c r="NC21" s="52">
        <f t="shared" si="324"/>
        <v>0</v>
      </c>
      <c r="ND21" s="52">
        <f t="shared" si="324"/>
        <v>0</v>
      </c>
      <c r="NE21" s="52">
        <f t="shared" si="324"/>
        <v>0</v>
      </c>
      <c r="NF21" s="52">
        <f t="shared" si="324"/>
        <v>0</v>
      </c>
      <c r="NG21" s="52">
        <f t="shared" si="324"/>
        <v>0</v>
      </c>
      <c r="NH21" s="52">
        <f t="shared" si="324"/>
        <v>0</v>
      </c>
      <c r="NI21" s="52">
        <f t="shared" si="324"/>
        <v>0</v>
      </c>
      <c r="NJ21" s="52">
        <f t="shared" si="324"/>
        <v>0</v>
      </c>
      <c r="NK21" s="52">
        <f t="shared" si="324"/>
        <v>0</v>
      </c>
      <c r="NL21" s="52">
        <f t="shared" si="324"/>
        <v>0</v>
      </c>
      <c r="NM21" s="55">
        <f t="shared" si="324"/>
        <v>0</v>
      </c>
      <c r="NN21" s="54" t="str">
        <f t="shared" ref="NN21:OL21" si="325">IFERROR(MO21/MO$10,"")</f>
        <v/>
      </c>
      <c r="NO21" s="54" t="str">
        <f t="shared" si="325"/>
        <v/>
      </c>
      <c r="NP21" s="54" t="str">
        <f t="shared" si="325"/>
        <v/>
      </c>
      <c r="NQ21" s="54" t="str">
        <f t="shared" si="325"/>
        <v/>
      </c>
      <c r="NR21" s="54" t="str">
        <f t="shared" si="325"/>
        <v/>
      </c>
      <c r="NS21" s="54" t="str">
        <f t="shared" si="325"/>
        <v/>
      </c>
      <c r="NT21" s="54" t="str">
        <f t="shared" si="325"/>
        <v/>
      </c>
      <c r="NU21" s="54" t="str">
        <f t="shared" si="325"/>
        <v/>
      </c>
      <c r="NV21" s="54" t="str">
        <f t="shared" si="325"/>
        <v/>
      </c>
      <c r="NW21" s="54" t="str">
        <f t="shared" si="325"/>
        <v/>
      </c>
      <c r="NX21" s="54" t="str">
        <f t="shared" si="325"/>
        <v/>
      </c>
      <c r="NY21" s="54" t="str">
        <f t="shared" si="325"/>
        <v/>
      </c>
      <c r="NZ21" s="54" t="str">
        <f t="shared" si="325"/>
        <v/>
      </c>
      <c r="OA21" s="54" t="str">
        <f t="shared" si="325"/>
        <v/>
      </c>
      <c r="OB21" s="54" t="str">
        <f t="shared" si="325"/>
        <v/>
      </c>
      <c r="OC21" s="54" t="str">
        <f t="shared" si="325"/>
        <v/>
      </c>
      <c r="OD21" s="54" t="str">
        <f t="shared" si="325"/>
        <v/>
      </c>
      <c r="OE21" s="54" t="str">
        <f t="shared" si="325"/>
        <v/>
      </c>
      <c r="OF21" s="54" t="str">
        <f t="shared" si="325"/>
        <v/>
      </c>
      <c r="OG21" s="54" t="str">
        <f t="shared" si="325"/>
        <v/>
      </c>
      <c r="OH21" s="54" t="str">
        <f t="shared" si="325"/>
        <v/>
      </c>
      <c r="OI21" s="54" t="str">
        <f t="shared" si="325"/>
        <v/>
      </c>
      <c r="OJ21" s="54" t="str">
        <f t="shared" si="325"/>
        <v/>
      </c>
      <c r="OK21" s="54" t="str">
        <f t="shared" si="325"/>
        <v/>
      </c>
      <c r="OL21" s="56" t="str">
        <f t="shared" si="325"/>
        <v/>
      </c>
      <c r="OM21" s="52">
        <f t="shared" ref="OM21:PK21" si="326">SUM(OM18:OM20)</f>
        <v>0</v>
      </c>
      <c r="ON21" s="52">
        <f t="shared" si="326"/>
        <v>0</v>
      </c>
      <c r="OO21" s="52">
        <f t="shared" si="326"/>
        <v>0</v>
      </c>
      <c r="OP21" s="52">
        <f t="shared" si="326"/>
        <v>0</v>
      </c>
      <c r="OQ21" s="52">
        <f t="shared" si="326"/>
        <v>0</v>
      </c>
      <c r="OR21" s="52">
        <f t="shared" si="326"/>
        <v>0</v>
      </c>
      <c r="OS21" s="52">
        <f t="shared" si="326"/>
        <v>0</v>
      </c>
      <c r="OT21" s="52">
        <f t="shared" si="326"/>
        <v>0</v>
      </c>
      <c r="OU21" s="52">
        <f t="shared" si="326"/>
        <v>0</v>
      </c>
      <c r="OV21" s="52">
        <f t="shared" si="326"/>
        <v>0</v>
      </c>
      <c r="OW21" s="52">
        <f t="shared" si="326"/>
        <v>0</v>
      </c>
      <c r="OX21" s="52">
        <f t="shared" si="326"/>
        <v>0</v>
      </c>
      <c r="OY21" s="52">
        <f t="shared" si="326"/>
        <v>0</v>
      </c>
      <c r="OZ21" s="52">
        <f t="shared" si="326"/>
        <v>0</v>
      </c>
      <c r="PA21" s="52">
        <f t="shared" si="326"/>
        <v>0</v>
      </c>
      <c r="PB21" s="52">
        <f t="shared" si="326"/>
        <v>0</v>
      </c>
      <c r="PC21" s="52">
        <f t="shared" si="326"/>
        <v>0</v>
      </c>
      <c r="PD21" s="52">
        <f t="shared" si="326"/>
        <v>0</v>
      </c>
      <c r="PE21" s="52">
        <f t="shared" si="326"/>
        <v>0</v>
      </c>
      <c r="PF21" s="52">
        <f t="shared" si="326"/>
        <v>0</v>
      </c>
      <c r="PG21" s="52">
        <f t="shared" si="326"/>
        <v>0</v>
      </c>
      <c r="PH21" s="52">
        <f t="shared" si="326"/>
        <v>0</v>
      </c>
      <c r="PI21" s="52">
        <f t="shared" si="326"/>
        <v>0</v>
      </c>
      <c r="PJ21" s="52">
        <f t="shared" si="326"/>
        <v>0</v>
      </c>
      <c r="PK21" s="55">
        <f t="shared" si="326"/>
        <v>0</v>
      </c>
      <c r="PL21" s="54" t="str">
        <f t="shared" ref="PL21:QJ21" si="327">IFERROR(OM21/OM$10,"")</f>
        <v/>
      </c>
      <c r="PM21" s="54" t="str">
        <f t="shared" si="327"/>
        <v/>
      </c>
      <c r="PN21" s="54" t="str">
        <f t="shared" si="327"/>
        <v/>
      </c>
      <c r="PO21" s="54" t="str">
        <f t="shared" si="327"/>
        <v/>
      </c>
      <c r="PP21" s="54" t="str">
        <f t="shared" si="327"/>
        <v/>
      </c>
      <c r="PQ21" s="54" t="str">
        <f t="shared" si="327"/>
        <v/>
      </c>
      <c r="PR21" s="54" t="str">
        <f t="shared" si="327"/>
        <v/>
      </c>
      <c r="PS21" s="54" t="str">
        <f t="shared" si="327"/>
        <v/>
      </c>
      <c r="PT21" s="54" t="str">
        <f t="shared" si="327"/>
        <v/>
      </c>
      <c r="PU21" s="54" t="str">
        <f t="shared" si="327"/>
        <v/>
      </c>
      <c r="PV21" s="54" t="str">
        <f t="shared" si="327"/>
        <v/>
      </c>
      <c r="PW21" s="54" t="str">
        <f t="shared" si="327"/>
        <v/>
      </c>
      <c r="PX21" s="54" t="str">
        <f t="shared" si="327"/>
        <v/>
      </c>
      <c r="PY21" s="54" t="str">
        <f t="shared" si="327"/>
        <v/>
      </c>
      <c r="PZ21" s="54" t="str">
        <f t="shared" si="327"/>
        <v/>
      </c>
      <c r="QA21" s="54" t="str">
        <f t="shared" si="327"/>
        <v/>
      </c>
      <c r="QB21" s="54" t="str">
        <f t="shared" si="327"/>
        <v/>
      </c>
      <c r="QC21" s="54" t="str">
        <f t="shared" si="327"/>
        <v/>
      </c>
      <c r="QD21" s="54" t="str">
        <f t="shared" si="327"/>
        <v/>
      </c>
      <c r="QE21" s="54" t="str">
        <f t="shared" si="327"/>
        <v/>
      </c>
      <c r="QF21" s="54" t="str">
        <f t="shared" si="327"/>
        <v/>
      </c>
      <c r="QG21" s="54" t="str">
        <f t="shared" si="327"/>
        <v/>
      </c>
      <c r="QH21" s="54" t="str">
        <f t="shared" si="327"/>
        <v/>
      </c>
      <c r="QI21" s="54" t="str">
        <f t="shared" si="327"/>
        <v/>
      </c>
      <c r="QJ21" s="56" t="str">
        <f t="shared" si="327"/>
        <v/>
      </c>
      <c r="QK21" s="52">
        <f t="shared" ref="QK21:RI21" si="328">SUM(QK18:QK20)</f>
        <v>0</v>
      </c>
      <c r="QL21" s="52">
        <f t="shared" si="328"/>
        <v>0</v>
      </c>
      <c r="QM21" s="52">
        <f t="shared" si="328"/>
        <v>0</v>
      </c>
      <c r="QN21" s="52">
        <f t="shared" si="328"/>
        <v>0</v>
      </c>
      <c r="QO21" s="52">
        <f t="shared" si="328"/>
        <v>0</v>
      </c>
      <c r="QP21" s="52">
        <f t="shared" si="328"/>
        <v>0</v>
      </c>
      <c r="QQ21" s="52">
        <f t="shared" si="328"/>
        <v>0</v>
      </c>
      <c r="QR21" s="52">
        <f t="shared" si="328"/>
        <v>0</v>
      </c>
      <c r="QS21" s="52">
        <f t="shared" si="328"/>
        <v>0</v>
      </c>
      <c r="QT21" s="52">
        <f t="shared" si="328"/>
        <v>0</v>
      </c>
      <c r="QU21" s="52">
        <f t="shared" si="328"/>
        <v>0</v>
      </c>
      <c r="QV21" s="52">
        <f t="shared" si="328"/>
        <v>0</v>
      </c>
      <c r="QW21" s="52">
        <f t="shared" si="328"/>
        <v>0</v>
      </c>
      <c r="QX21" s="52">
        <f t="shared" si="328"/>
        <v>0</v>
      </c>
      <c r="QY21" s="52">
        <f t="shared" si="328"/>
        <v>0</v>
      </c>
      <c r="QZ21" s="52">
        <f t="shared" si="328"/>
        <v>0</v>
      </c>
      <c r="RA21" s="52">
        <f t="shared" si="328"/>
        <v>0</v>
      </c>
      <c r="RB21" s="52">
        <f t="shared" si="328"/>
        <v>0</v>
      </c>
      <c r="RC21" s="52">
        <f t="shared" si="328"/>
        <v>0</v>
      </c>
      <c r="RD21" s="52">
        <f t="shared" si="328"/>
        <v>0</v>
      </c>
      <c r="RE21" s="52">
        <f t="shared" si="328"/>
        <v>0</v>
      </c>
      <c r="RF21" s="52">
        <f t="shared" si="328"/>
        <v>0</v>
      </c>
      <c r="RG21" s="52">
        <f t="shared" si="328"/>
        <v>0</v>
      </c>
      <c r="RH21" s="52">
        <f t="shared" si="328"/>
        <v>0</v>
      </c>
      <c r="RI21" s="55">
        <f t="shared" si="328"/>
        <v>0</v>
      </c>
      <c r="RJ21" s="54" t="str">
        <f t="shared" ref="RJ21:SH21" si="329">IFERROR(QK21/QK$10,"")</f>
        <v/>
      </c>
      <c r="RK21" s="54" t="str">
        <f t="shared" si="329"/>
        <v/>
      </c>
      <c r="RL21" s="54" t="str">
        <f t="shared" si="329"/>
        <v/>
      </c>
      <c r="RM21" s="54" t="str">
        <f t="shared" si="329"/>
        <v/>
      </c>
      <c r="RN21" s="54" t="str">
        <f t="shared" si="329"/>
        <v/>
      </c>
      <c r="RO21" s="54" t="str">
        <f t="shared" si="329"/>
        <v/>
      </c>
      <c r="RP21" s="54" t="str">
        <f t="shared" si="329"/>
        <v/>
      </c>
      <c r="RQ21" s="54" t="str">
        <f t="shared" si="329"/>
        <v/>
      </c>
      <c r="RR21" s="54" t="str">
        <f t="shared" si="329"/>
        <v/>
      </c>
      <c r="RS21" s="54" t="str">
        <f t="shared" si="329"/>
        <v/>
      </c>
      <c r="RT21" s="54" t="str">
        <f t="shared" si="329"/>
        <v/>
      </c>
      <c r="RU21" s="54" t="str">
        <f t="shared" si="329"/>
        <v/>
      </c>
      <c r="RV21" s="54" t="str">
        <f t="shared" si="329"/>
        <v/>
      </c>
      <c r="RW21" s="54" t="str">
        <f t="shared" si="329"/>
        <v/>
      </c>
      <c r="RX21" s="54" t="str">
        <f t="shared" si="329"/>
        <v/>
      </c>
      <c r="RY21" s="54" t="str">
        <f t="shared" si="329"/>
        <v/>
      </c>
      <c r="RZ21" s="54" t="str">
        <f t="shared" si="329"/>
        <v/>
      </c>
      <c r="SA21" s="54" t="str">
        <f t="shared" si="329"/>
        <v/>
      </c>
      <c r="SB21" s="54" t="str">
        <f t="shared" si="329"/>
        <v/>
      </c>
      <c r="SC21" s="54" t="str">
        <f t="shared" si="329"/>
        <v/>
      </c>
      <c r="SD21" s="54" t="str">
        <f t="shared" si="329"/>
        <v/>
      </c>
      <c r="SE21" s="54" t="str">
        <f t="shared" si="329"/>
        <v/>
      </c>
      <c r="SF21" s="54" t="str">
        <f t="shared" si="329"/>
        <v/>
      </c>
      <c r="SG21" s="54" t="str">
        <f t="shared" si="329"/>
        <v/>
      </c>
      <c r="SH21" s="56" t="str">
        <f t="shared" si="329"/>
        <v/>
      </c>
      <c r="SI21" s="52">
        <f t="shared" ref="SI21:TG21" si="330">SUM(SI18:SI20)</f>
        <v>0</v>
      </c>
      <c r="SJ21" s="52">
        <f t="shared" si="330"/>
        <v>0</v>
      </c>
      <c r="SK21" s="52">
        <f t="shared" si="330"/>
        <v>0</v>
      </c>
      <c r="SL21" s="52">
        <f t="shared" si="330"/>
        <v>0</v>
      </c>
      <c r="SM21" s="52">
        <f t="shared" si="330"/>
        <v>0</v>
      </c>
      <c r="SN21" s="52">
        <f t="shared" si="330"/>
        <v>0</v>
      </c>
      <c r="SO21" s="52">
        <f t="shared" si="330"/>
        <v>0</v>
      </c>
      <c r="SP21" s="52">
        <f t="shared" si="330"/>
        <v>0</v>
      </c>
      <c r="SQ21" s="52">
        <f t="shared" si="330"/>
        <v>0</v>
      </c>
      <c r="SR21" s="52">
        <f t="shared" si="330"/>
        <v>0</v>
      </c>
      <c r="SS21" s="52">
        <f t="shared" si="330"/>
        <v>0</v>
      </c>
      <c r="ST21" s="52">
        <f t="shared" si="330"/>
        <v>0</v>
      </c>
      <c r="SU21" s="52">
        <f t="shared" si="330"/>
        <v>0</v>
      </c>
      <c r="SV21" s="52">
        <f t="shared" si="330"/>
        <v>0</v>
      </c>
      <c r="SW21" s="52">
        <f t="shared" si="330"/>
        <v>0</v>
      </c>
      <c r="SX21" s="52">
        <f t="shared" si="330"/>
        <v>0</v>
      </c>
      <c r="SY21" s="52">
        <f t="shared" si="330"/>
        <v>0</v>
      </c>
      <c r="SZ21" s="52">
        <f t="shared" si="330"/>
        <v>0</v>
      </c>
      <c r="TA21" s="52">
        <f t="shared" si="330"/>
        <v>0</v>
      </c>
      <c r="TB21" s="52">
        <f t="shared" si="330"/>
        <v>0</v>
      </c>
      <c r="TC21" s="52">
        <f t="shared" si="330"/>
        <v>0</v>
      </c>
      <c r="TD21" s="52">
        <f t="shared" si="330"/>
        <v>0</v>
      </c>
      <c r="TE21" s="52">
        <f t="shared" si="330"/>
        <v>0</v>
      </c>
      <c r="TF21" s="52">
        <f t="shared" si="330"/>
        <v>0</v>
      </c>
      <c r="TG21" s="55">
        <f t="shared" si="330"/>
        <v>0</v>
      </c>
      <c r="TH21" s="54" t="str">
        <f t="shared" ref="TH21:UA21" si="331">IFERROR(SI21/SI$10,"")</f>
        <v/>
      </c>
      <c r="TI21" s="54" t="str">
        <f t="shared" si="331"/>
        <v/>
      </c>
      <c r="TJ21" s="54" t="str">
        <f t="shared" si="331"/>
        <v/>
      </c>
      <c r="TK21" s="54" t="str">
        <f t="shared" si="331"/>
        <v/>
      </c>
      <c r="TL21" s="54" t="str">
        <f t="shared" si="331"/>
        <v/>
      </c>
      <c r="TM21" s="54" t="str">
        <f t="shared" si="331"/>
        <v/>
      </c>
      <c r="TN21" s="54" t="str">
        <f t="shared" si="331"/>
        <v/>
      </c>
      <c r="TO21" s="54" t="str">
        <f t="shared" si="331"/>
        <v/>
      </c>
      <c r="TP21" s="54" t="str">
        <f t="shared" si="331"/>
        <v/>
      </c>
      <c r="TQ21" s="54" t="str">
        <f t="shared" si="331"/>
        <v/>
      </c>
      <c r="TR21" s="54" t="str">
        <f t="shared" si="331"/>
        <v/>
      </c>
      <c r="TS21" s="54" t="str">
        <f t="shared" si="331"/>
        <v/>
      </c>
      <c r="TT21" s="54" t="str">
        <f t="shared" si="331"/>
        <v/>
      </c>
      <c r="TU21" s="54" t="str">
        <f t="shared" si="331"/>
        <v/>
      </c>
      <c r="TV21" s="54" t="str">
        <f t="shared" si="331"/>
        <v/>
      </c>
      <c r="TW21" s="54" t="str">
        <f t="shared" si="331"/>
        <v/>
      </c>
      <c r="TX21" s="54" t="str">
        <f t="shared" si="331"/>
        <v/>
      </c>
      <c r="TY21" s="54" t="str">
        <f t="shared" si="331"/>
        <v/>
      </c>
      <c r="TZ21" s="54" t="str">
        <f t="shared" si="331"/>
        <v/>
      </c>
      <c r="UA21" s="54" t="str">
        <f t="shared" si="331"/>
        <v/>
      </c>
      <c r="UB21" s="54" t="str">
        <f t="shared" ref="UB21:UG21" si="332">IFERROR(TB21/TB$10,"")</f>
        <v/>
      </c>
      <c r="UC21" s="54" t="str">
        <f t="shared" si="332"/>
        <v/>
      </c>
      <c r="UD21" s="54" t="str">
        <f t="shared" si="332"/>
        <v/>
      </c>
      <c r="UE21" s="54" t="str">
        <f t="shared" si="332"/>
        <v/>
      </c>
      <c r="UF21" s="54" t="str">
        <f t="shared" si="332"/>
        <v/>
      </c>
      <c r="UG21" s="56" t="str">
        <f t="shared" si="332"/>
        <v/>
      </c>
      <c r="UH21" s="52">
        <f t="shared" ref="UH21:VF21" si="333">SUM(UH18:UH20)</f>
        <v>0</v>
      </c>
      <c r="UI21" s="52">
        <f t="shared" si="333"/>
        <v>0</v>
      </c>
      <c r="UJ21" s="52">
        <f t="shared" si="333"/>
        <v>0</v>
      </c>
      <c r="UK21" s="52">
        <f t="shared" si="333"/>
        <v>0</v>
      </c>
      <c r="UL21" s="52">
        <f t="shared" si="333"/>
        <v>0</v>
      </c>
      <c r="UM21" s="52">
        <f t="shared" si="333"/>
        <v>0</v>
      </c>
      <c r="UN21" s="52">
        <f t="shared" si="333"/>
        <v>0</v>
      </c>
      <c r="UO21" s="52">
        <f t="shared" si="333"/>
        <v>0</v>
      </c>
      <c r="UP21" s="52">
        <f t="shared" si="333"/>
        <v>0</v>
      </c>
      <c r="UQ21" s="52">
        <f t="shared" si="333"/>
        <v>0</v>
      </c>
      <c r="UR21" s="52">
        <f t="shared" si="333"/>
        <v>0</v>
      </c>
      <c r="US21" s="52">
        <f t="shared" si="333"/>
        <v>0</v>
      </c>
      <c r="UT21" s="52">
        <f t="shared" si="333"/>
        <v>0</v>
      </c>
      <c r="UU21" s="52">
        <f t="shared" si="333"/>
        <v>0</v>
      </c>
      <c r="UV21" s="52">
        <f t="shared" si="333"/>
        <v>0</v>
      </c>
      <c r="UW21" s="52">
        <f t="shared" si="333"/>
        <v>0</v>
      </c>
      <c r="UX21" s="52">
        <f t="shared" si="333"/>
        <v>0</v>
      </c>
      <c r="UY21" s="52">
        <f t="shared" si="333"/>
        <v>0</v>
      </c>
      <c r="UZ21" s="52">
        <f t="shared" si="333"/>
        <v>0</v>
      </c>
      <c r="VA21" s="52">
        <f t="shared" si="333"/>
        <v>0</v>
      </c>
      <c r="VB21" s="52">
        <f t="shared" si="333"/>
        <v>0</v>
      </c>
      <c r="VC21" s="52">
        <f t="shared" si="333"/>
        <v>0</v>
      </c>
      <c r="VD21" s="52">
        <f t="shared" si="333"/>
        <v>0</v>
      </c>
      <c r="VE21" s="52">
        <f t="shared" si="333"/>
        <v>0</v>
      </c>
      <c r="VF21" s="55">
        <f t="shared" si="333"/>
        <v>0</v>
      </c>
      <c r="VG21" s="54" t="str">
        <f t="shared" ref="VG21:WE21" si="334">IFERROR(UH21/UH$10,"")</f>
        <v/>
      </c>
      <c r="VH21" s="54" t="str">
        <f t="shared" si="334"/>
        <v/>
      </c>
      <c r="VI21" s="54" t="str">
        <f t="shared" si="334"/>
        <v/>
      </c>
      <c r="VJ21" s="54" t="str">
        <f t="shared" si="334"/>
        <v/>
      </c>
      <c r="VK21" s="54" t="str">
        <f t="shared" si="334"/>
        <v/>
      </c>
      <c r="VL21" s="54" t="str">
        <f t="shared" si="334"/>
        <v/>
      </c>
      <c r="VM21" s="54" t="str">
        <f t="shared" si="334"/>
        <v/>
      </c>
      <c r="VN21" s="54" t="str">
        <f t="shared" si="334"/>
        <v/>
      </c>
      <c r="VO21" s="54" t="str">
        <f t="shared" si="334"/>
        <v/>
      </c>
      <c r="VP21" s="54" t="str">
        <f t="shared" si="334"/>
        <v/>
      </c>
      <c r="VQ21" s="54" t="str">
        <f t="shared" si="334"/>
        <v/>
      </c>
      <c r="VR21" s="54" t="str">
        <f t="shared" si="334"/>
        <v/>
      </c>
      <c r="VS21" s="54" t="str">
        <f t="shared" si="334"/>
        <v/>
      </c>
      <c r="VT21" s="54" t="str">
        <f t="shared" si="334"/>
        <v/>
      </c>
      <c r="VU21" s="54" t="str">
        <f t="shared" si="334"/>
        <v/>
      </c>
      <c r="VV21" s="54" t="str">
        <f t="shared" si="334"/>
        <v/>
      </c>
      <c r="VW21" s="54" t="str">
        <f t="shared" si="334"/>
        <v/>
      </c>
      <c r="VX21" s="54" t="str">
        <f t="shared" si="334"/>
        <v/>
      </c>
      <c r="VY21" s="54" t="str">
        <f t="shared" si="334"/>
        <v/>
      </c>
      <c r="VZ21" s="54" t="str">
        <f t="shared" si="334"/>
        <v/>
      </c>
      <c r="WA21" s="54" t="str">
        <f t="shared" si="334"/>
        <v/>
      </c>
      <c r="WB21" s="54" t="str">
        <f t="shared" si="334"/>
        <v/>
      </c>
      <c r="WC21" s="54" t="str">
        <f t="shared" si="334"/>
        <v/>
      </c>
      <c r="WD21" s="54" t="str">
        <f t="shared" si="334"/>
        <v/>
      </c>
      <c r="WE21" s="56" t="str">
        <f t="shared" si="334"/>
        <v/>
      </c>
      <c r="WF21" s="52">
        <f t="shared" ref="WF21:XD21" si="335">SUM(WF18:WF20)</f>
        <v>20638.6399999995</v>
      </c>
      <c r="WG21" s="52">
        <f t="shared" si="335"/>
        <v>0</v>
      </c>
      <c r="WH21" s="52">
        <f t="shared" si="335"/>
        <v>34774.0699999994</v>
      </c>
      <c r="WI21" s="52">
        <f t="shared" si="335"/>
        <v>0</v>
      </c>
      <c r="WJ21" s="52">
        <f t="shared" si="335"/>
        <v>7777.9</v>
      </c>
      <c r="WK21" s="52">
        <f t="shared" si="335"/>
        <v>21397.25</v>
      </c>
      <c r="WL21" s="52">
        <f t="shared" si="335"/>
        <v>19026.0500000001</v>
      </c>
      <c r="WM21" s="52">
        <f t="shared" si="335"/>
        <v>0</v>
      </c>
      <c r="WN21" s="52">
        <f t="shared" si="335"/>
        <v>1403.7</v>
      </c>
      <c r="WO21" s="52">
        <f t="shared" si="335"/>
        <v>0</v>
      </c>
      <c r="WP21" s="52">
        <f t="shared" si="335"/>
        <v>0</v>
      </c>
      <c r="WQ21" s="52">
        <f t="shared" si="335"/>
        <v>21.04</v>
      </c>
      <c r="WR21" s="52">
        <f t="shared" si="335"/>
        <v>0</v>
      </c>
      <c r="WS21" s="52">
        <f t="shared" si="335"/>
        <v>14423.8000000001</v>
      </c>
      <c r="WT21" s="52">
        <f t="shared" si="335"/>
        <v>0</v>
      </c>
      <c r="WU21" s="52">
        <f t="shared" si="335"/>
        <v>0</v>
      </c>
      <c r="WV21" s="52">
        <f t="shared" si="335"/>
        <v>0</v>
      </c>
      <c r="WW21" s="52">
        <f t="shared" si="335"/>
        <v>0</v>
      </c>
      <c r="WX21" s="52">
        <f t="shared" si="335"/>
        <v>0</v>
      </c>
      <c r="WY21" s="52">
        <f t="shared" si="335"/>
        <v>0</v>
      </c>
      <c r="WZ21" s="52">
        <f t="shared" si="335"/>
        <v>0</v>
      </c>
      <c r="XA21" s="52">
        <f t="shared" si="335"/>
        <v>0</v>
      </c>
      <c r="XB21" s="52">
        <f t="shared" si="335"/>
        <v>0</v>
      </c>
      <c r="XC21" s="52">
        <f t="shared" si="335"/>
        <v>0</v>
      </c>
      <c r="XD21" s="55">
        <f t="shared" si="335"/>
        <v>119462.449999999</v>
      </c>
      <c r="XE21" s="54">
        <f t="shared" ref="XE21:YC21" si="336">IFERROR(WF21/WF$10,"")</f>
        <v>0.012102938593025</v>
      </c>
      <c r="XF21" s="54">
        <f t="shared" si="336"/>
        <v>0</v>
      </c>
      <c r="XG21" s="54">
        <f t="shared" si="336"/>
        <v>0.0261543462687521</v>
      </c>
      <c r="XH21" s="54">
        <f t="shared" si="336"/>
        <v>0</v>
      </c>
      <c r="XI21" s="54">
        <f t="shared" si="336"/>
        <v>0.0183504615160302</v>
      </c>
      <c r="XJ21" s="54">
        <f t="shared" si="336"/>
        <v>0.0200553405458167</v>
      </c>
      <c r="XK21" s="54">
        <f t="shared" si="336"/>
        <v>0.00739562475818063</v>
      </c>
      <c r="XL21" s="54">
        <f t="shared" si="336"/>
        <v>0</v>
      </c>
      <c r="XM21" s="54">
        <f t="shared" si="336"/>
        <v>0.00273964432207011</v>
      </c>
      <c r="XN21" s="54">
        <f t="shared" si="336"/>
        <v>0</v>
      </c>
      <c r="XO21" s="54">
        <f t="shared" si="336"/>
        <v>0</v>
      </c>
      <c r="XP21" s="54">
        <f t="shared" si="336"/>
        <v>7.89079203825083e-5</v>
      </c>
      <c r="XQ21" s="54">
        <f t="shared" si="336"/>
        <v>0</v>
      </c>
      <c r="XR21" s="54">
        <f t="shared" si="336"/>
        <v>0.0198883153024497</v>
      </c>
      <c r="XS21" s="54">
        <f t="shared" si="336"/>
        <v>0</v>
      </c>
      <c r="XT21" s="54">
        <f t="shared" si="336"/>
        <v>0</v>
      </c>
      <c r="XU21" s="54">
        <f t="shared" si="336"/>
        <v>0</v>
      </c>
      <c r="XV21" s="54">
        <f t="shared" si="336"/>
        <v>0</v>
      </c>
      <c r="XW21" s="54">
        <f t="shared" si="336"/>
        <v>0</v>
      </c>
      <c r="XX21" s="54">
        <f t="shared" si="336"/>
        <v>0</v>
      </c>
      <c r="XY21" s="54">
        <f t="shared" si="336"/>
        <v>0</v>
      </c>
      <c r="XZ21" s="54">
        <f t="shared" si="336"/>
        <v>0</v>
      </c>
      <c r="YA21" s="54">
        <f t="shared" si="336"/>
        <v>0</v>
      </c>
      <c r="YB21" s="54" t="str">
        <f t="shared" si="336"/>
        <v/>
      </c>
      <c r="YC21" s="56">
        <f t="shared" si="336"/>
        <v>0.00592273702688588</v>
      </c>
    </row>
    <row r="22" s="18" customFormat="1" customHeight="1" spans="1:653">
      <c r="A22" s="67"/>
      <c r="B22" s="69" t="s">
        <v>71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  <c r="M22" s="52"/>
      <c r="N22" s="52"/>
      <c r="O22" s="52">
        <v>0</v>
      </c>
      <c r="P22" s="52"/>
      <c r="Q22" s="53">
        <v>0</v>
      </c>
      <c r="R22" s="52">
        <v>0</v>
      </c>
      <c r="S22" s="54" t="str">
        <f>IFERROR(#REF!/#REF!,"")</f>
        <v/>
      </c>
      <c r="T22" s="52">
        <v>0</v>
      </c>
      <c r="U22" s="52">
        <v>0</v>
      </c>
      <c r="V22" s="52">
        <v>0</v>
      </c>
      <c r="W22" s="52">
        <v>0</v>
      </c>
      <c r="X22" s="53">
        <v>0</v>
      </c>
      <c r="Y22" s="52">
        <v>0</v>
      </c>
      <c r="Z22" s="52">
        <v>0</v>
      </c>
      <c r="AA22" s="55">
        <f>SUM(C22:Z22)</f>
        <v>0</v>
      </c>
      <c r="AB22" s="54">
        <f t="shared" ref="AB22:AZ22" si="337">IFERROR(C22/C$10,"")</f>
        <v>0</v>
      </c>
      <c r="AC22" s="54">
        <f t="shared" si="337"/>
        <v>0</v>
      </c>
      <c r="AD22" s="54">
        <f t="shared" si="337"/>
        <v>0</v>
      </c>
      <c r="AE22" s="54">
        <f t="shared" si="337"/>
        <v>0</v>
      </c>
      <c r="AF22" s="54">
        <f t="shared" si="337"/>
        <v>0</v>
      </c>
      <c r="AG22" s="54">
        <f t="shared" si="337"/>
        <v>0</v>
      </c>
      <c r="AH22" s="54">
        <f t="shared" si="337"/>
        <v>0</v>
      </c>
      <c r="AI22" s="54">
        <f t="shared" si="337"/>
        <v>0</v>
      </c>
      <c r="AJ22" s="54">
        <f t="shared" si="337"/>
        <v>0</v>
      </c>
      <c r="AK22" s="54">
        <f t="shared" si="337"/>
        <v>0</v>
      </c>
      <c r="AL22" s="54">
        <f t="shared" si="337"/>
        <v>0</v>
      </c>
      <c r="AM22" s="54">
        <f t="shared" si="337"/>
        <v>0</v>
      </c>
      <c r="AN22" s="54">
        <f t="shared" si="337"/>
        <v>0</v>
      </c>
      <c r="AO22" s="54">
        <f t="shared" si="337"/>
        <v>0</v>
      </c>
      <c r="AP22" s="54">
        <f t="shared" si="337"/>
        <v>0</v>
      </c>
      <c r="AQ22" s="54">
        <f t="shared" si="337"/>
        <v>0</v>
      </c>
      <c r="AR22" s="54" t="str">
        <f t="shared" si="337"/>
        <v/>
      </c>
      <c r="AS22" s="54">
        <f t="shared" si="337"/>
        <v>0</v>
      </c>
      <c r="AT22" s="54">
        <f t="shared" si="337"/>
        <v>0</v>
      </c>
      <c r="AU22" s="54">
        <f t="shared" si="337"/>
        <v>0</v>
      </c>
      <c r="AV22" s="54" t="str">
        <f t="shared" si="337"/>
        <v/>
      </c>
      <c r="AW22" s="54" t="str">
        <f t="shared" si="337"/>
        <v/>
      </c>
      <c r="AX22" s="54" t="str">
        <f t="shared" si="337"/>
        <v/>
      </c>
      <c r="AY22" s="54" t="str">
        <f t="shared" si="337"/>
        <v/>
      </c>
      <c r="AZ22" s="56">
        <f t="shared" si="337"/>
        <v>0</v>
      </c>
      <c r="BA22" s="52"/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3">
        <v>0</v>
      </c>
      <c r="BK22" s="52"/>
      <c r="BL22" s="52"/>
      <c r="BM22" s="52">
        <v>0</v>
      </c>
      <c r="BN22" s="52"/>
      <c r="BO22" s="53">
        <v>0</v>
      </c>
      <c r="BP22" s="52">
        <v>0</v>
      </c>
      <c r="BQ22" s="54" t="str">
        <f>IFERROR(#REF!/#REF!,"")</f>
        <v/>
      </c>
      <c r="BR22" s="53">
        <v>0</v>
      </c>
      <c r="BS22" s="53">
        <v>0</v>
      </c>
      <c r="BT22" s="53">
        <v>0</v>
      </c>
      <c r="BU22" s="52">
        <v>0</v>
      </c>
      <c r="BV22" s="52">
        <v>0</v>
      </c>
      <c r="BW22" s="52">
        <v>0</v>
      </c>
      <c r="BX22" s="52">
        <v>0</v>
      </c>
      <c r="BY22" s="55">
        <f>SUM(BA22:BX22)</f>
        <v>0</v>
      </c>
      <c r="BZ22" s="54">
        <f t="shared" ref="BZ22:CX22" si="338">IFERROR(BA22/BA$10,"")</f>
        <v>0</v>
      </c>
      <c r="CA22" s="54">
        <f t="shared" si="338"/>
        <v>0</v>
      </c>
      <c r="CB22" s="54">
        <f t="shared" si="338"/>
        <v>0</v>
      </c>
      <c r="CC22" s="54">
        <f t="shared" si="338"/>
        <v>0</v>
      </c>
      <c r="CD22" s="54">
        <f t="shared" si="338"/>
        <v>0</v>
      </c>
      <c r="CE22" s="54">
        <f t="shared" si="338"/>
        <v>0</v>
      </c>
      <c r="CF22" s="54">
        <f t="shared" si="338"/>
        <v>0</v>
      </c>
      <c r="CG22" s="54">
        <f t="shared" si="338"/>
        <v>0</v>
      </c>
      <c r="CH22" s="54">
        <f t="shared" si="338"/>
        <v>0</v>
      </c>
      <c r="CI22" s="54">
        <f t="shared" si="338"/>
        <v>0</v>
      </c>
      <c r="CJ22" s="54">
        <f t="shared" si="338"/>
        <v>0</v>
      </c>
      <c r="CK22" s="54">
        <f t="shared" si="338"/>
        <v>0</v>
      </c>
      <c r="CL22" s="54">
        <f t="shared" si="338"/>
        <v>0</v>
      </c>
      <c r="CM22" s="54">
        <f t="shared" si="338"/>
        <v>0</v>
      </c>
      <c r="CN22" s="54">
        <f t="shared" si="338"/>
        <v>0</v>
      </c>
      <c r="CO22" s="54">
        <f t="shared" si="338"/>
        <v>0</v>
      </c>
      <c r="CP22" s="54" t="str">
        <f t="shared" si="338"/>
        <v/>
      </c>
      <c r="CQ22" s="54">
        <f t="shared" si="338"/>
        <v>0</v>
      </c>
      <c r="CR22" s="54">
        <f t="shared" si="338"/>
        <v>0</v>
      </c>
      <c r="CS22" s="54">
        <f t="shared" si="338"/>
        <v>0</v>
      </c>
      <c r="CT22" s="54" t="str">
        <f t="shared" si="338"/>
        <v/>
      </c>
      <c r="CU22" s="54" t="str">
        <f t="shared" si="338"/>
        <v/>
      </c>
      <c r="CV22" s="54" t="str">
        <f t="shared" si="338"/>
        <v/>
      </c>
      <c r="CW22" s="54" t="str">
        <f t="shared" si="338"/>
        <v/>
      </c>
      <c r="CX22" s="56">
        <f t="shared" si="338"/>
        <v>0</v>
      </c>
      <c r="CY22" s="57"/>
      <c r="CZ22" s="52">
        <v>0</v>
      </c>
      <c r="DA22" s="52">
        <v>0</v>
      </c>
      <c r="DB22" s="52">
        <v>0</v>
      </c>
      <c r="DC22" s="52">
        <v>0</v>
      </c>
      <c r="DD22" s="52">
        <v>0</v>
      </c>
      <c r="DE22" s="52">
        <v>0</v>
      </c>
      <c r="DF22" s="52">
        <v>0</v>
      </c>
      <c r="DG22" s="52">
        <v>0</v>
      </c>
      <c r="DH22" s="53">
        <v>0</v>
      </c>
      <c r="DI22" s="52"/>
      <c r="DJ22" s="52"/>
      <c r="DK22" s="52">
        <v>0</v>
      </c>
      <c r="DL22" s="52"/>
      <c r="DM22" s="53">
        <v>0</v>
      </c>
      <c r="DN22" s="52">
        <v>0</v>
      </c>
      <c r="DO22" s="52">
        <v>0</v>
      </c>
      <c r="DP22" s="53">
        <v>0</v>
      </c>
      <c r="DQ22" s="53">
        <v>0</v>
      </c>
      <c r="DR22" s="53">
        <v>0</v>
      </c>
      <c r="DS22" s="52">
        <v>0</v>
      </c>
      <c r="DT22" s="52">
        <v>0</v>
      </c>
      <c r="DU22" s="52">
        <v>0</v>
      </c>
      <c r="DV22" s="52">
        <v>0</v>
      </c>
      <c r="DW22" s="55">
        <f>SUM(CY22:DV22)</f>
        <v>0</v>
      </c>
      <c r="DX22" s="54">
        <f t="shared" ref="DX22:EV22" si="339">IFERROR(CY22/CY$10,"")</f>
        <v>0</v>
      </c>
      <c r="DY22" s="54">
        <f t="shared" si="339"/>
        <v>0</v>
      </c>
      <c r="DZ22" s="54">
        <f t="shared" si="339"/>
        <v>0</v>
      </c>
      <c r="EA22" s="54">
        <f t="shared" si="339"/>
        <v>0</v>
      </c>
      <c r="EB22" s="54">
        <f t="shared" si="339"/>
        <v>0</v>
      </c>
      <c r="EC22" s="54">
        <f t="shared" si="339"/>
        <v>0</v>
      </c>
      <c r="ED22" s="54">
        <f t="shared" si="339"/>
        <v>0</v>
      </c>
      <c r="EE22" s="54">
        <f t="shared" si="339"/>
        <v>0</v>
      </c>
      <c r="EF22" s="54">
        <f t="shared" si="339"/>
        <v>0</v>
      </c>
      <c r="EG22" s="54">
        <f t="shared" si="339"/>
        <v>0</v>
      </c>
      <c r="EH22" s="54">
        <f t="shared" si="339"/>
        <v>0</v>
      </c>
      <c r="EI22" s="54">
        <f t="shared" si="339"/>
        <v>0</v>
      </c>
      <c r="EJ22" s="54">
        <f t="shared" si="339"/>
        <v>0</v>
      </c>
      <c r="EK22" s="54">
        <f t="shared" si="339"/>
        <v>0</v>
      </c>
      <c r="EL22" s="54">
        <f t="shared" si="339"/>
        <v>0</v>
      </c>
      <c r="EM22" s="54">
        <f t="shared" si="339"/>
        <v>0</v>
      </c>
      <c r="EN22" s="54">
        <f t="shared" si="339"/>
        <v>0</v>
      </c>
      <c r="EO22" s="54">
        <f t="shared" si="339"/>
        <v>0</v>
      </c>
      <c r="EP22" s="54">
        <f t="shared" si="339"/>
        <v>0</v>
      </c>
      <c r="EQ22" s="54">
        <f t="shared" si="339"/>
        <v>0</v>
      </c>
      <c r="ER22" s="54" t="str">
        <f t="shared" si="339"/>
        <v/>
      </c>
      <c r="ES22" s="54" t="str">
        <f t="shared" si="339"/>
        <v/>
      </c>
      <c r="ET22" s="54" t="str">
        <f t="shared" si="339"/>
        <v/>
      </c>
      <c r="EU22" s="54" t="str">
        <f t="shared" si="339"/>
        <v/>
      </c>
      <c r="EV22" s="56">
        <f t="shared" si="339"/>
        <v>0</v>
      </c>
      <c r="EW22" s="52"/>
      <c r="EX22" s="52">
        <v>0</v>
      </c>
      <c r="EY22" s="52">
        <v>0</v>
      </c>
      <c r="EZ22" s="52">
        <v>0</v>
      </c>
      <c r="FA22" s="52">
        <v>0</v>
      </c>
      <c r="FB22" s="52">
        <v>0</v>
      </c>
      <c r="FC22" s="52">
        <v>0</v>
      </c>
      <c r="FD22" s="52">
        <v>0</v>
      </c>
      <c r="FE22" s="52">
        <v>0</v>
      </c>
      <c r="FF22" s="53">
        <v>0</v>
      </c>
      <c r="FG22" s="52"/>
      <c r="FH22" s="52"/>
      <c r="FI22" s="52">
        <v>0</v>
      </c>
      <c r="FJ22" s="52"/>
      <c r="FK22" s="53">
        <v>0</v>
      </c>
      <c r="FL22" s="52">
        <v>0</v>
      </c>
      <c r="FM22" s="52">
        <v>0</v>
      </c>
      <c r="FN22" s="53">
        <v>0</v>
      </c>
      <c r="FO22" s="53">
        <v>0</v>
      </c>
      <c r="FP22" s="53">
        <v>0</v>
      </c>
      <c r="FQ22" s="52">
        <v>0</v>
      </c>
      <c r="FR22" s="52">
        <v>0</v>
      </c>
      <c r="FS22" s="52">
        <v>0</v>
      </c>
      <c r="FT22" s="52">
        <v>0</v>
      </c>
      <c r="FU22" s="55">
        <f>SUM(EW22:FT22)</f>
        <v>0</v>
      </c>
      <c r="FV22" s="54">
        <f t="shared" ref="FV22:GT22" si="340">IFERROR(EW22/EW$10,"")</f>
        <v>0</v>
      </c>
      <c r="FW22" s="54">
        <f t="shared" si="340"/>
        <v>0</v>
      </c>
      <c r="FX22" s="54">
        <f t="shared" si="340"/>
        <v>0</v>
      </c>
      <c r="FY22" s="54">
        <f t="shared" si="340"/>
        <v>0</v>
      </c>
      <c r="FZ22" s="54">
        <f t="shared" si="340"/>
        <v>0</v>
      </c>
      <c r="GA22" s="54">
        <f t="shared" si="340"/>
        <v>0</v>
      </c>
      <c r="GB22" s="54">
        <f t="shared" si="340"/>
        <v>0</v>
      </c>
      <c r="GC22" s="54">
        <f t="shared" si="340"/>
        <v>0</v>
      </c>
      <c r="GD22" s="54">
        <f t="shared" si="340"/>
        <v>0</v>
      </c>
      <c r="GE22" s="54">
        <f t="shared" si="340"/>
        <v>0</v>
      </c>
      <c r="GF22" s="54">
        <f t="shared" si="340"/>
        <v>0</v>
      </c>
      <c r="GG22" s="54">
        <f t="shared" si="340"/>
        <v>0</v>
      </c>
      <c r="GH22" s="54">
        <f t="shared" si="340"/>
        <v>0</v>
      </c>
      <c r="GI22" s="54">
        <f t="shared" si="340"/>
        <v>0</v>
      </c>
      <c r="GJ22" s="54">
        <f t="shared" si="340"/>
        <v>0</v>
      </c>
      <c r="GK22" s="54">
        <f t="shared" si="340"/>
        <v>0</v>
      </c>
      <c r="GL22" s="54">
        <f t="shared" si="340"/>
        <v>0</v>
      </c>
      <c r="GM22" s="54">
        <f t="shared" si="340"/>
        <v>0</v>
      </c>
      <c r="GN22" s="54">
        <f t="shared" si="340"/>
        <v>0</v>
      </c>
      <c r="GO22" s="54">
        <f t="shared" si="340"/>
        <v>0</v>
      </c>
      <c r="GP22" s="54" t="str">
        <f t="shared" si="340"/>
        <v/>
      </c>
      <c r="GQ22" s="54" t="str">
        <f t="shared" si="340"/>
        <v/>
      </c>
      <c r="GR22" s="54" t="str">
        <f t="shared" si="340"/>
        <v/>
      </c>
      <c r="GS22" s="54" t="str">
        <f t="shared" si="340"/>
        <v/>
      </c>
      <c r="GT22" s="56">
        <f t="shared" si="340"/>
        <v>0</v>
      </c>
      <c r="GU22" s="52"/>
      <c r="GV22" s="52">
        <v>0</v>
      </c>
      <c r="GW22" s="52">
        <v>0</v>
      </c>
      <c r="GX22" s="52">
        <v>0</v>
      </c>
      <c r="GY22" s="52">
        <v>0</v>
      </c>
      <c r="GZ22" s="52">
        <v>0</v>
      </c>
      <c r="HA22" s="52">
        <v>0</v>
      </c>
      <c r="HB22" s="52">
        <v>0</v>
      </c>
      <c r="HC22" s="52">
        <v>0</v>
      </c>
      <c r="HD22" s="53">
        <v>0</v>
      </c>
      <c r="HE22" s="52"/>
      <c r="HF22" s="52"/>
      <c r="HG22" s="52">
        <v>0</v>
      </c>
      <c r="HH22" s="52"/>
      <c r="HI22" s="53">
        <v>0</v>
      </c>
      <c r="HJ22" s="52">
        <v>0</v>
      </c>
      <c r="HK22" s="52">
        <v>0</v>
      </c>
      <c r="HL22" s="53">
        <v>0</v>
      </c>
      <c r="HM22" s="53">
        <v>0</v>
      </c>
      <c r="HN22" s="53">
        <v>0</v>
      </c>
      <c r="HO22" s="52">
        <v>0</v>
      </c>
      <c r="HP22" s="53">
        <v>0</v>
      </c>
      <c r="HQ22" s="52">
        <v>0</v>
      </c>
      <c r="HR22" s="52">
        <v>0</v>
      </c>
      <c r="HS22" s="55">
        <f>SUM(GU22:HR22)</f>
        <v>0</v>
      </c>
      <c r="HT22" s="54">
        <f t="shared" ref="HT22:IR22" si="341">IFERROR(GU22/GU$10,"")</f>
        <v>0</v>
      </c>
      <c r="HU22" s="54">
        <f t="shared" si="341"/>
        <v>0</v>
      </c>
      <c r="HV22" s="54">
        <f t="shared" si="341"/>
        <v>0</v>
      </c>
      <c r="HW22" s="54">
        <f t="shared" si="341"/>
        <v>0</v>
      </c>
      <c r="HX22" s="54">
        <f t="shared" si="341"/>
        <v>0</v>
      </c>
      <c r="HY22" s="54">
        <f t="shared" si="341"/>
        <v>0</v>
      </c>
      <c r="HZ22" s="54">
        <f t="shared" si="341"/>
        <v>0</v>
      </c>
      <c r="IA22" s="54">
        <f t="shared" si="341"/>
        <v>0</v>
      </c>
      <c r="IB22" s="54">
        <f t="shared" si="341"/>
        <v>0</v>
      </c>
      <c r="IC22" s="54">
        <f t="shared" si="341"/>
        <v>0</v>
      </c>
      <c r="ID22" s="54">
        <f t="shared" si="341"/>
        <v>0</v>
      </c>
      <c r="IE22" s="54">
        <f t="shared" si="341"/>
        <v>0</v>
      </c>
      <c r="IF22" s="54" t="str">
        <f t="shared" si="341"/>
        <v/>
      </c>
      <c r="IG22" s="54">
        <f t="shared" si="341"/>
        <v>0</v>
      </c>
      <c r="IH22" s="54">
        <f t="shared" si="341"/>
        <v>0</v>
      </c>
      <c r="II22" s="54">
        <f t="shared" si="341"/>
        <v>0</v>
      </c>
      <c r="IJ22" s="54">
        <f t="shared" si="341"/>
        <v>0</v>
      </c>
      <c r="IK22" s="54">
        <f t="shared" si="341"/>
        <v>0</v>
      </c>
      <c r="IL22" s="54">
        <f t="shared" si="341"/>
        <v>0</v>
      </c>
      <c r="IM22" s="54">
        <f t="shared" si="341"/>
        <v>0</v>
      </c>
      <c r="IN22" s="54">
        <f t="shared" si="341"/>
        <v>0</v>
      </c>
      <c r="IO22" s="54">
        <f t="shared" si="341"/>
        <v>0</v>
      </c>
      <c r="IP22" s="54" t="str">
        <f t="shared" si="341"/>
        <v/>
      </c>
      <c r="IQ22" s="54" t="str">
        <f t="shared" si="341"/>
        <v/>
      </c>
      <c r="IR22" s="56">
        <f t="shared" si="341"/>
        <v>0</v>
      </c>
      <c r="IS22" s="52"/>
      <c r="IT22" s="52">
        <v>0</v>
      </c>
      <c r="IU22" s="52">
        <v>0</v>
      </c>
      <c r="IV22" s="52">
        <v>0</v>
      </c>
      <c r="IW22" s="52">
        <v>0</v>
      </c>
      <c r="IX22" s="52">
        <v>0</v>
      </c>
      <c r="IY22" s="52">
        <v>0</v>
      </c>
      <c r="IZ22" s="52">
        <v>0</v>
      </c>
      <c r="JA22" s="52">
        <v>0</v>
      </c>
      <c r="JB22" s="53">
        <v>0</v>
      </c>
      <c r="JC22" s="52"/>
      <c r="JD22" s="52"/>
      <c r="JE22" s="52">
        <v>0</v>
      </c>
      <c r="JF22" s="52"/>
      <c r="JG22" s="53">
        <v>0</v>
      </c>
      <c r="JH22" s="52">
        <v>0</v>
      </c>
      <c r="JI22" s="52">
        <v>0</v>
      </c>
      <c r="JJ22" s="53">
        <v>0</v>
      </c>
      <c r="JK22" s="53">
        <v>0</v>
      </c>
      <c r="JL22" s="53">
        <v>0</v>
      </c>
      <c r="JM22" s="52">
        <v>0</v>
      </c>
      <c r="JN22" s="53">
        <v>0</v>
      </c>
      <c r="JO22" s="52"/>
      <c r="JP22" s="52">
        <v>0</v>
      </c>
      <c r="JQ22" s="55">
        <f>SUM(IS22:JP22)</f>
        <v>0</v>
      </c>
      <c r="JR22" s="54">
        <f t="shared" ref="JR22:KP22" si="342">IFERROR(IS22/IS$10,"")</f>
        <v>0</v>
      </c>
      <c r="JS22" s="54">
        <f t="shared" si="342"/>
        <v>0</v>
      </c>
      <c r="JT22" s="54">
        <f t="shared" si="342"/>
        <v>0</v>
      </c>
      <c r="JU22" s="54">
        <f t="shared" si="342"/>
        <v>0</v>
      </c>
      <c r="JV22" s="54">
        <f t="shared" si="342"/>
        <v>0</v>
      </c>
      <c r="JW22" s="54">
        <f t="shared" si="342"/>
        <v>0</v>
      </c>
      <c r="JX22" s="54">
        <f t="shared" si="342"/>
        <v>0</v>
      </c>
      <c r="JY22" s="54">
        <f t="shared" si="342"/>
        <v>0</v>
      </c>
      <c r="JZ22" s="54">
        <f t="shared" si="342"/>
        <v>0</v>
      </c>
      <c r="KA22" s="54">
        <f t="shared" si="342"/>
        <v>0</v>
      </c>
      <c r="KB22" s="54">
        <f t="shared" si="342"/>
        <v>0</v>
      </c>
      <c r="KC22" s="54">
        <f t="shared" si="342"/>
        <v>0</v>
      </c>
      <c r="KD22" s="54" t="str">
        <f t="shared" si="342"/>
        <v/>
      </c>
      <c r="KE22" s="54">
        <f t="shared" si="342"/>
        <v>0</v>
      </c>
      <c r="KF22" s="54">
        <f t="shared" si="342"/>
        <v>0</v>
      </c>
      <c r="KG22" s="54" t="str">
        <f t="shared" si="342"/>
        <v/>
      </c>
      <c r="KH22" s="54">
        <f t="shared" si="342"/>
        <v>0</v>
      </c>
      <c r="KI22" s="54">
        <f t="shared" si="342"/>
        <v>0</v>
      </c>
      <c r="KJ22" s="54">
        <f t="shared" si="342"/>
        <v>0</v>
      </c>
      <c r="KK22" s="54">
        <f t="shared" si="342"/>
        <v>0</v>
      </c>
      <c r="KL22" s="54">
        <f t="shared" si="342"/>
        <v>0</v>
      </c>
      <c r="KM22" s="54">
        <f t="shared" si="342"/>
        <v>0</v>
      </c>
      <c r="KN22" s="54">
        <f t="shared" si="342"/>
        <v>0</v>
      </c>
      <c r="KO22" s="54" t="str">
        <f t="shared" si="342"/>
        <v/>
      </c>
      <c r="KP22" s="56">
        <f t="shared" si="342"/>
        <v>0</v>
      </c>
      <c r="KQ22" s="52">
        <v>0</v>
      </c>
      <c r="KR22" s="52">
        <v>0</v>
      </c>
      <c r="KS22" s="52">
        <v>0</v>
      </c>
      <c r="KT22" s="52">
        <v>0</v>
      </c>
      <c r="KU22" s="52">
        <v>0</v>
      </c>
      <c r="KV22" s="52">
        <v>0</v>
      </c>
      <c r="KW22" s="52">
        <v>0</v>
      </c>
      <c r="KX22" s="52">
        <v>0</v>
      </c>
      <c r="KY22" s="52">
        <v>0</v>
      </c>
      <c r="KZ22" s="52">
        <v>0</v>
      </c>
      <c r="LA22" s="52">
        <v>0</v>
      </c>
      <c r="LB22" s="52">
        <v>0</v>
      </c>
      <c r="LC22" s="52">
        <v>0</v>
      </c>
      <c r="LD22" s="52">
        <v>0</v>
      </c>
      <c r="LE22" s="52">
        <v>0</v>
      </c>
      <c r="LF22" s="52">
        <v>0</v>
      </c>
      <c r="LG22" s="52">
        <v>0</v>
      </c>
      <c r="LH22" s="52">
        <v>0</v>
      </c>
      <c r="LI22" s="52">
        <v>0</v>
      </c>
      <c r="LJ22" s="52">
        <v>0</v>
      </c>
      <c r="LK22" s="52">
        <v>0</v>
      </c>
      <c r="LL22" s="52">
        <v>0</v>
      </c>
      <c r="LM22" s="52">
        <v>0</v>
      </c>
      <c r="LN22" s="52">
        <v>0</v>
      </c>
      <c r="LO22" s="55">
        <f>SUM(KQ22:LN22)</f>
        <v>0</v>
      </c>
      <c r="LP22" s="54" t="str">
        <f t="shared" ref="LP22:MN22" si="343">IFERROR(KQ22/KQ$10,"")</f>
        <v/>
      </c>
      <c r="LQ22" s="54" t="str">
        <f t="shared" si="343"/>
        <v/>
      </c>
      <c r="LR22" s="54" t="str">
        <f t="shared" si="343"/>
        <v/>
      </c>
      <c r="LS22" s="54" t="str">
        <f t="shared" si="343"/>
        <v/>
      </c>
      <c r="LT22" s="54" t="str">
        <f t="shared" si="343"/>
        <v/>
      </c>
      <c r="LU22" s="54" t="str">
        <f t="shared" si="343"/>
        <v/>
      </c>
      <c r="LV22" s="54" t="str">
        <f t="shared" si="343"/>
        <v/>
      </c>
      <c r="LW22" s="54" t="str">
        <f t="shared" si="343"/>
        <v/>
      </c>
      <c r="LX22" s="54" t="str">
        <f t="shared" si="343"/>
        <v/>
      </c>
      <c r="LY22" s="54" t="str">
        <f t="shared" si="343"/>
        <v/>
      </c>
      <c r="LZ22" s="54" t="str">
        <f t="shared" si="343"/>
        <v/>
      </c>
      <c r="MA22" s="54" t="str">
        <f t="shared" si="343"/>
        <v/>
      </c>
      <c r="MB22" s="54" t="str">
        <f t="shared" si="343"/>
        <v/>
      </c>
      <c r="MC22" s="54" t="str">
        <f t="shared" si="343"/>
        <v/>
      </c>
      <c r="MD22" s="54" t="str">
        <f t="shared" si="343"/>
        <v/>
      </c>
      <c r="ME22" s="54" t="str">
        <f t="shared" si="343"/>
        <v/>
      </c>
      <c r="MF22" s="54" t="str">
        <f t="shared" si="343"/>
        <v/>
      </c>
      <c r="MG22" s="54" t="str">
        <f t="shared" si="343"/>
        <v/>
      </c>
      <c r="MH22" s="54" t="str">
        <f t="shared" si="343"/>
        <v/>
      </c>
      <c r="MI22" s="54" t="str">
        <f t="shared" si="343"/>
        <v/>
      </c>
      <c r="MJ22" s="54" t="str">
        <f t="shared" si="343"/>
        <v/>
      </c>
      <c r="MK22" s="54" t="str">
        <f t="shared" si="343"/>
        <v/>
      </c>
      <c r="ML22" s="54" t="str">
        <f t="shared" si="343"/>
        <v/>
      </c>
      <c r="MM22" s="54" t="str">
        <f t="shared" si="343"/>
        <v/>
      </c>
      <c r="MN22" s="56" t="str">
        <f t="shared" si="343"/>
        <v/>
      </c>
      <c r="MO22" s="52">
        <v>0</v>
      </c>
      <c r="MP22" s="52">
        <v>0</v>
      </c>
      <c r="MQ22" s="52">
        <v>0</v>
      </c>
      <c r="MR22" s="52">
        <v>0</v>
      </c>
      <c r="MS22" s="52">
        <v>0</v>
      </c>
      <c r="MT22" s="52">
        <v>0</v>
      </c>
      <c r="MU22" s="52">
        <v>0</v>
      </c>
      <c r="MV22" s="52">
        <v>0</v>
      </c>
      <c r="MW22" s="52">
        <v>0</v>
      </c>
      <c r="MX22" s="52">
        <v>0</v>
      </c>
      <c r="MY22" s="52">
        <v>0</v>
      </c>
      <c r="MZ22" s="52">
        <v>0</v>
      </c>
      <c r="NA22" s="52">
        <v>0</v>
      </c>
      <c r="NB22" s="52">
        <v>0</v>
      </c>
      <c r="NC22" s="52">
        <v>0</v>
      </c>
      <c r="ND22" s="52">
        <v>0</v>
      </c>
      <c r="NE22" s="52">
        <v>0</v>
      </c>
      <c r="NF22" s="52">
        <v>0</v>
      </c>
      <c r="NG22" s="52">
        <v>0</v>
      </c>
      <c r="NH22" s="52">
        <v>0</v>
      </c>
      <c r="NI22" s="52">
        <v>0</v>
      </c>
      <c r="NJ22" s="52">
        <v>0</v>
      </c>
      <c r="NK22" s="52">
        <v>0</v>
      </c>
      <c r="NL22" s="52">
        <v>0</v>
      </c>
      <c r="NM22" s="55">
        <f>SUM(MO22:NL22)</f>
        <v>0</v>
      </c>
      <c r="NN22" s="54" t="str">
        <f t="shared" ref="NN22:OL22" si="344">IFERROR(MO22/MO$10,"")</f>
        <v/>
      </c>
      <c r="NO22" s="54" t="str">
        <f t="shared" si="344"/>
        <v/>
      </c>
      <c r="NP22" s="54" t="str">
        <f t="shared" si="344"/>
        <v/>
      </c>
      <c r="NQ22" s="54" t="str">
        <f t="shared" si="344"/>
        <v/>
      </c>
      <c r="NR22" s="54" t="str">
        <f t="shared" si="344"/>
        <v/>
      </c>
      <c r="NS22" s="54" t="str">
        <f t="shared" si="344"/>
        <v/>
      </c>
      <c r="NT22" s="54" t="str">
        <f t="shared" si="344"/>
        <v/>
      </c>
      <c r="NU22" s="54" t="str">
        <f t="shared" si="344"/>
        <v/>
      </c>
      <c r="NV22" s="54" t="str">
        <f t="shared" si="344"/>
        <v/>
      </c>
      <c r="NW22" s="54" t="str">
        <f t="shared" si="344"/>
        <v/>
      </c>
      <c r="NX22" s="54" t="str">
        <f t="shared" si="344"/>
        <v/>
      </c>
      <c r="NY22" s="54" t="str">
        <f t="shared" si="344"/>
        <v/>
      </c>
      <c r="NZ22" s="54" t="str">
        <f t="shared" si="344"/>
        <v/>
      </c>
      <c r="OA22" s="54" t="str">
        <f t="shared" si="344"/>
        <v/>
      </c>
      <c r="OB22" s="54" t="str">
        <f t="shared" si="344"/>
        <v/>
      </c>
      <c r="OC22" s="54" t="str">
        <f t="shared" si="344"/>
        <v/>
      </c>
      <c r="OD22" s="54" t="str">
        <f t="shared" si="344"/>
        <v/>
      </c>
      <c r="OE22" s="54" t="str">
        <f t="shared" si="344"/>
        <v/>
      </c>
      <c r="OF22" s="54" t="str">
        <f t="shared" si="344"/>
        <v/>
      </c>
      <c r="OG22" s="54" t="str">
        <f t="shared" si="344"/>
        <v/>
      </c>
      <c r="OH22" s="54" t="str">
        <f t="shared" si="344"/>
        <v/>
      </c>
      <c r="OI22" s="54" t="str">
        <f t="shared" si="344"/>
        <v/>
      </c>
      <c r="OJ22" s="54" t="str">
        <f t="shared" si="344"/>
        <v/>
      </c>
      <c r="OK22" s="54" t="str">
        <f t="shared" si="344"/>
        <v/>
      </c>
      <c r="OL22" s="56" t="str">
        <f t="shared" si="344"/>
        <v/>
      </c>
      <c r="OM22" s="52">
        <v>0</v>
      </c>
      <c r="ON22" s="52">
        <v>0</v>
      </c>
      <c r="OO22" s="52">
        <v>0</v>
      </c>
      <c r="OP22" s="52">
        <v>0</v>
      </c>
      <c r="OQ22" s="52">
        <v>0</v>
      </c>
      <c r="OR22" s="52">
        <v>0</v>
      </c>
      <c r="OS22" s="52">
        <v>0</v>
      </c>
      <c r="OT22" s="52">
        <v>0</v>
      </c>
      <c r="OU22" s="52">
        <v>0</v>
      </c>
      <c r="OV22" s="52">
        <v>0</v>
      </c>
      <c r="OW22" s="52">
        <v>0</v>
      </c>
      <c r="OX22" s="52">
        <v>0</v>
      </c>
      <c r="OY22" s="52">
        <v>0</v>
      </c>
      <c r="OZ22" s="52">
        <v>0</v>
      </c>
      <c r="PA22" s="52">
        <v>0</v>
      </c>
      <c r="PB22" s="52">
        <v>0</v>
      </c>
      <c r="PC22" s="52">
        <v>0</v>
      </c>
      <c r="PD22" s="52">
        <v>0</v>
      </c>
      <c r="PE22" s="52">
        <v>0</v>
      </c>
      <c r="PF22" s="52">
        <v>0</v>
      </c>
      <c r="PG22" s="52">
        <v>0</v>
      </c>
      <c r="PH22" s="52">
        <v>0</v>
      </c>
      <c r="PI22" s="52">
        <v>0</v>
      </c>
      <c r="PJ22" s="52">
        <v>0</v>
      </c>
      <c r="PK22" s="55">
        <f>SUM(OM22:PJ22)</f>
        <v>0</v>
      </c>
      <c r="PL22" s="54" t="str">
        <f t="shared" ref="PL22:QJ22" si="345">IFERROR(OM22/OM$10,"")</f>
        <v/>
      </c>
      <c r="PM22" s="54" t="str">
        <f t="shared" si="345"/>
        <v/>
      </c>
      <c r="PN22" s="54" t="str">
        <f t="shared" si="345"/>
        <v/>
      </c>
      <c r="PO22" s="54" t="str">
        <f t="shared" si="345"/>
        <v/>
      </c>
      <c r="PP22" s="54" t="str">
        <f t="shared" si="345"/>
        <v/>
      </c>
      <c r="PQ22" s="54" t="str">
        <f t="shared" si="345"/>
        <v/>
      </c>
      <c r="PR22" s="54" t="str">
        <f t="shared" si="345"/>
        <v/>
      </c>
      <c r="PS22" s="54" t="str">
        <f t="shared" si="345"/>
        <v/>
      </c>
      <c r="PT22" s="54" t="str">
        <f t="shared" si="345"/>
        <v/>
      </c>
      <c r="PU22" s="54" t="str">
        <f t="shared" si="345"/>
        <v/>
      </c>
      <c r="PV22" s="54" t="str">
        <f t="shared" si="345"/>
        <v/>
      </c>
      <c r="PW22" s="54" t="str">
        <f t="shared" si="345"/>
        <v/>
      </c>
      <c r="PX22" s="54" t="str">
        <f t="shared" si="345"/>
        <v/>
      </c>
      <c r="PY22" s="54" t="str">
        <f t="shared" si="345"/>
        <v/>
      </c>
      <c r="PZ22" s="54" t="str">
        <f t="shared" si="345"/>
        <v/>
      </c>
      <c r="QA22" s="54" t="str">
        <f t="shared" si="345"/>
        <v/>
      </c>
      <c r="QB22" s="54" t="str">
        <f t="shared" si="345"/>
        <v/>
      </c>
      <c r="QC22" s="54" t="str">
        <f t="shared" si="345"/>
        <v/>
      </c>
      <c r="QD22" s="54" t="str">
        <f t="shared" si="345"/>
        <v/>
      </c>
      <c r="QE22" s="54" t="str">
        <f t="shared" si="345"/>
        <v/>
      </c>
      <c r="QF22" s="54" t="str">
        <f t="shared" si="345"/>
        <v/>
      </c>
      <c r="QG22" s="54" t="str">
        <f t="shared" si="345"/>
        <v/>
      </c>
      <c r="QH22" s="54" t="str">
        <f t="shared" si="345"/>
        <v/>
      </c>
      <c r="QI22" s="54" t="str">
        <f t="shared" si="345"/>
        <v/>
      </c>
      <c r="QJ22" s="56" t="str">
        <f t="shared" si="345"/>
        <v/>
      </c>
      <c r="QK22" s="52">
        <v>0</v>
      </c>
      <c r="QL22" s="52">
        <v>0</v>
      </c>
      <c r="QM22" s="52">
        <v>0</v>
      </c>
      <c r="QN22" s="52">
        <v>0</v>
      </c>
      <c r="QO22" s="52">
        <v>0</v>
      </c>
      <c r="QP22" s="52">
        <v>0</v>
      </c>
      <c r="QQ22" s="52">
        <v>0</v>
      </c>
      <c r="QR22" s="52">
        <v>0</v>
      </c>
      <c r="QS22" s="52">
        <v>0</v>
      </c>
      <c r="QT22" s="52">
        <v>0</v>
      </c>
      <c r="QU22" s="52">
        <v>0</v>
      </c>
      <c r="QV22" s="52">
        <v>0</v>
      </c>
      <c r="QW22" s="52">
        <v>0</v>
      </c>
      <c r="QX22" s="52">
        <v>0</v>
      </c>
      <c r="QY22" s="52">
        <v>0</v>
      </c>
      <c r="QZ22" s="52">
        <v>0</v>
      </c>
      <c r="RA22" s="52">
        <v>0</v>
      </c>
      <c r="RB22" s="52">
        <v>0</v>
      </c>
      <c r="RC22" s="52">
        <v>0</v>
      </c>
      <c r="RD22" s="52">
        <v>0</v>
      </c>
      <c r="RE22" s="52">
        <v>0</v>
      </c>
      <c r="RF22" s="52">
        <v>0</v>
      </c>
      <c r="RG22" s="52">
        <v>0</v>
      </c>
      <c r="RH22" s="52">
        <v>0</v>
      </c>
      <c r="RI22" s="55">
        <f>SUM(QK22:RH22)</f>
        <v>0</v>
      </c>
      <c r="RJ22" s="54" t="str">
        <f t="shared" ref="RJ22:SH22" si="346">IFERROR(QK22/QK$10,"")</f>
        <v/>
      </c>
      <c r="RK22" s="54" t="str">
        <f t="shared" si="346"/>
        <v/>
      </c>
      <c r="RL22" s="54" t="str">
        <f t="shared" si="346"/>
        <v/>
      </c>
      <c r="RM22" s="54" t="str">
        <f t="shared" si="346"/>
        <v/>
      </c>
      <c r="RN22" s="54" t="str">
        <f t="shared" si="346"/>
        <v/>
      </c>
      <c r="RO22" s="54" t="str">
        <f t="shared" si="346"/>
        <v/>
      </c>
      <c r="RP22" s="54" t="str">
        <f t="shared" si="346"/>
        <v/>
      </c>
      <c r="RQ22" s="54" t="str">
        <f t="shared" si="346"/>
        <v/>
      </c>
      <c r="RR22" s="54" t="str">
        <f t="shared" si="346"/>
        <v/>
      </c>
      <c r="RS22" s="54" t="str">
        <f t="shared" si="346"/>
        <v/>
      </c>
      <c r="RT22" s="54" t="str">
        <f t="shared" si="346"/>
        <v/>
      </c>
      <c r="RU22" s="54" t="str">
        <f t="shared" si="346"/>
        <v/>
      </c>
      <c r="RV22" s="54" t="str">
        <f t="shared" si="346"/>
        <v/>
      </c>
      <c r="RW22" s="54" t="str">
        <f t="shared" si="346"/>
        <v/>
      </c>
      <c r="RX22" s="54" t="str">
        <f t="shared" si="346"/>
        <v/>
      </c>
      <c r="RY22" s="54" t="str">
        <f t="shared" si="346"/>
        <v/>
      </c>
      <c r="RZ22" s="54" t="str">
        <f t="shared" si="346"/>
        <v/>
      </c>
      <c r="SA22" s="54" t="str">
        <f t="shared" si="346"/>
        <v/>
      </c>
      <c r="SB22" s="54" t="str">
        <f t="shared" si="346"/>
        <v/>
      </c>
      <c r="SC22" s="54" t="str">
        <f t="shared" si="346"/>
        <v/>
      </c>
      <c r="SD22" s="54" t="str">
        <f t="shared" si="346"/>
        <v/>
      </c>
      <c r="SE22" s="54" t="str">
        <f t="shared" si="346"/>
        <v/>
      </c>
      <c r="SF22" s="54" t="str">
        <f t="shared" si="346"/>
        <v/>
      </c>
      <c r="SG22" s="54" t="str">
        <f t="shared" si="346"/>
        <v/>
      </c>
      <c r="SH22" s="56" t="str">
        <f t="shared" si="346"/>
        <v/>
      </c>
      <c r="SI22" s="52">
        <v>0</v>
      </c>
      <c r="SJ22" s="52">
        <v>0</v>
      </c>
      <c r="SK22" s="52">
        <v>0</v>
      </c>
      <c r="SL22" s="52">
        <v>0</v>
      </c>
      <c r="SM22" s="52">
        <v>0</v>
      </c>
      <c r="SN22" s="52">
        <v>0</v>
      </c>
      <c r="SO22" s="52">
        <v>0</v>
      </c>
      <c r="SP22" s="52">
        <v>0</v>
      </c>
      <c r="SQ22" s="52">
        <v>0</v>
      </c>
      <c r="SR22" s="52">
        <v>0</v>
      </c>
      <c r="SS22" s="52">
        <v>0</v>
      </c>
      <c r="ST22" s="52">
        <v>0</v>
      </c>
      <c r="SU22" s="52">
        <v>0</v>
      </c>
      <c r="SV22" s="52">
        <v>0</v>
      </c>
      <c r="SW22" s="52">
        <v>0</v>
      </c>
      <c r="SX22" s="52">
        <v>0</v>
      </c>
      <c r="SY22" s="52">
        <v>0</v>
      </c>
      <c r="SZ22" s="52">
        <v>0</v>
      </c>
      <c r="TA22" s="52">
        <v>0</v>
      </c>
      <c r="TB22" s="52">
        <v>0</v>
      </c>
      <c r="TC22" s="52">
        <v>0</v>
      </c>
      <c r="TD22" s="52">
        <v>0</v>
      </c>
      <c r="TE22" s="52">
        <v>0</v>
      </c>
      <c r="TF22" s="52">
        <v>0</v>
      </c>
      <c r="TG22" s="55">
        <f>SUM(SI22:TF22)</f>
        <v>0</v>
      </c>
      <c r="TH22" s="54" t="str">
        <f t="shared" ref="TH22:UA22" si="347">IFERROR(SI22/SI$10,"")</f>
        <v/>
      </c>
      <c r="TI22" s="54" t="str">
        <f t="shared" si="347"/>
        <v/>
      </c>
      <c r="TJ22" s="54" t="str">
        <f t="shared" si="347"/>
        <v/>
      </c>
      <c r="TK22" s="54" t="str">
        <f t="shared" si="347"/>
        <v/>
      </c>
      <c r="TL22" s="54" t="str">
        <f t="shared" si="347"/>
        <v/>
      </c>
      <c r="TM22" s="54" t="str">
        <f t="shared" si="347"/>
        <v/>
      </c>
      <c r="TN22" s="54" t="str">
        <f t="shared" si="347"/>
        <v/>
      </c>
      <c r="TO22" s="54" t="str">
        <f t="shared" si="347"/>
        <v/>
      </c>
      <c r="TP22" s="54" t="str">
        <f t="shared" si="347"/>
        <v/>
      </c>
      <c r="TQ22" s="54" t="str">
        <f t="shared" si="347"/>
        <v/>
      </c>
      <c r="TR22" s="54" t="str">
        <f t="shared" si="347"/>
        <v/>
      </c>
      <c r="TS22" s="54" t="str">
        <f t="shared" si="347"/>
        <v/>
      </c>
      <c r="TT22" s="54" t="str">
        <f t="shared" si="347"/>
        <v/>
      </c>
      <c r="TU22" s="54" t="str">
        <f t="shared" si="347"/>
        <v/>
      </c>
      <c r="TV22" s="54" t="str">
        <f t="shared" si="347"/>
        <v/>
      </c>
      <c r="TW22" s="54" t="str">
        <f t="shared" si="347"/>
        <v/>
      </c>
      <c r="TX22" s="54" t="str">
        <f t="shared" si="347"/>
        <v/>
      </c>
      <c r="TY22" s="54" t="str">
        <f t="shared" si="347"/>
        <v/>
      </c>
      <c r="TZ22" s="54" t="str">
        <f t="shared" si="347"/>
        <v/>
      </c>
      <c r="UA22" s="54" t="str">
        <f t="shared" si="347"/>
        <v/>
      </c>
      <c r="UB22" s="54" t="str">
        <f t="shared" ref="UB22:UG22" si="348">IFERROR(TB22/TB$10,"")</f>
        <v/>
      </c>
      <c r="UC22" s="54" t="str">
        <f t="shared" si="348"/>
        <v/>
      </c>
      <c r="UD22" s="54" t="str">
        <f t="shared" si="348"/>
        <v/>
      </c>
      <c r="UE22" s="54" t="str">
        <f t="shared" si="348"/>
        <v/>
      </c>
      <c r="UF22" s="54" t="str">
        <f t="shared" si="348"/>
        <v/>
      </c>
      <c r="UG22" s="56" t="str">
        <f t="shared" si="348"/>
        <v/>
      </c>
      <c r="UH22" s="52">
        <v>0</v>
      </c>
      <c r="UI22" s="52">
        <v>0</v>
      </c>
      <c r="UJ22" s="52">
        <v>0</v>
      </c>
      <c r="UK22" s="52">
        <v>0</v>
      </c>
      <c r="UL22" s="52">
        <v>0</v>
      </c>
      <c r="UM22" s="52">
        <v>0</v>
      </c>
      <c r="UN22" s="52">
        <v>0</v>
      </c>
      <c r="UO22" s="52">
        <v>0</v>
      </c>
      <c r="UP22" s="52">
        <v>0</v>
      </c>
      <c r="UQ22" s="52">
        <v>0</v>
      </c>
      <c r="UR22" s="52">
        <v>0</v>
      </c>
      <c r="US22" s="52">
        <v>0</v>
      </c>
      <c r="UT22" s="52">
        <v>0</v>
      </c>
      <c r="UU22" s="52">
        <v>0</v>
      </c>
      <c r="UV22" s="52">
        <v>0</v>
      </c>
      <c r="UW22" s="52">
        <v>0</v>
      </c>
      <c r="UX22" s="52">
        <v>0</v>
      </c>
      <c r="UY22" s="52">
        <v>0</v>
      </c>
      <c r="UZ22" s="52">
        <v>0</v>
      </c>
      <c r="VA22" s="52">
        <v>0</v>
      </c>
      <c r="VB22" s="52">
        <v>0</v>
      </c>
      <c r="VC22" s="52">
        <v>0</v>
      </c>
      <c r="VD22" s="52">
        <v>0</v>
      </c>
      <c r="VE22" s="52">
        <v>0</v>
      </c>
      <c r="VF22" s="55">
        <f>SUM(UH22:VE22)</f>
        <v>0</v>
      </c>
      <c r="VG22" s="54" t="str">
        <f t="shared" ref="VG22:WE22" si="349">IFERROR(UH22/UH$10,"")</f>
        <v/>
      </c>
      <c r="VH22" s="54" t="str">
        <f t="shared" si="349"/>
        <v/>
      </c>
      <c r="VI22" s="54" t="str">
        <f t="shared" si="349"/>
        <v/>
      </c>
      <c r="VJ22" s="54" t="str">
        <f t="shared" si="349"/>
        <v/>
      </c>
      <c r="VK22" s="54" t="str">
        <f t="shared" si="349"/>
        <v/>
      </c>
      <c r="VL22" s="54" t="str">
        <f t="shared" si="349"/>
        <v/>
      </c>
      <c r="VM22" s="54" t="str">
        <f t="shared" si="349"/>
        <v/>
      </c>
      <c r="VN22" s="54" t="str">
        <f t="shared" si="349"/>
        <v/>
      </c>
      <c r="VO22" s="54" t="str">
        <f t="shared" si="349"/>
        <v/>
      </c>
      <c r="VP22" s="54" t="str">
        <f t="shared" si="349"/>
        <v/>
      </c>
      <c r="VQ22" s="54" t="str">
        <f t="shared" si="349"/>
        <v/>
      </c>
      <c r="VR22" s="54" t="str">
        <f t="shared" si="349"/>
        <v/>
      </c>
      <c r="VS22" s="54" t="str">
        <f t="shared" si="349"/>
        <v/>
      </c>
      <c r="VT22" s="54" t="str">
        <f t="shared" si="349"/>
        <v/>
      </c>
      <c r="VU22" s="54" t="str">
        <f t="shared" si="349"/>
        <v/>
      </c>
      <c r="VV22" s="54" t="str">
        <f t="shared" si="349"/>
        <v/>
      </c>
      <c r="VW22" s="54" t="str">
        <f t="shared" si="349"/>
        <v/>
      </c>
      <c r="VX22" s="54" t="str">
        <f t="shared" si="349"/>
        <v/>
      </c>
      <c r="VY22" s="54" t="str">
        <f t="shared" si="349"/>
        <v/>
      </c>
      <c r="VZ22" s="54" t="str">
        <f t="shared" si="349"/>
        <v/>
      </c>
      <c r="WA22" s="54" t="str">
        <f t="shared" si="349"/>
        <v/>
      </c>
      <c r="WB22" s="54" t="str">
        <f t="shared" si="349"/>
        <v/>
      </c>
      <c r="WC22" s="54" t="str">
        <f t="shared" si="349"/>
        <v/>
      </c>
      <c r="WD22" s="54" t="str">
        <f t="shared" si="349"/>
        <v/>
      </c>
      <c r="WE22" s="56" t="str">
        <f t="shared" si="349"/>
        <v/>
      </c>
      <c r="WF22" s="52">
        <v>0</v>
      </c>
      <c r="WG22" s="52">
        <v>0</v>
      </c>
      <c r="WH22" s="52">
        <v>0</v>
      </c>
      <c r="WI22" s="52">
        <v>0</v>
      </c>
      <c r="WJ22" s="52">
        <v>0</v>
      </c>
      <c r="WK22" s="52">
        <v>0</v>
      </c>
      <c r="WL22" s="52">
        <v>0</v>
      </c>
      <c r="WM22" s="52">
        <v>0</v>
      </c>
      <c r="WN22" s="52">
        <v>0</v>
      </c>
      <c r="WO22" s="52">
        <v>0</v>
      </c>
      <c r="WP22" s="52">
        <v>0</v>
      </c>
      <c r="WQ22" s="52">
        <v>0</v>
      </c>
      <c r="WR22" s="52">
        <v>0</v>
      </c>
      <c r="WS22" s="52">
        <v>0</v>
      </c>
      <c r="WT22" s="52">
        <v>0</v>
      </c>
      <c r="WU22" s="52">
        <v>0</v>
      </c>
      <c r="WV22" s="52">
        <v>0</v>
      </c>
      <c r="WW22" s="52">
        <v>0</v>
      </c>
      <c r="WX22" s="52">
        <v>0</v>
      </c>
      <c r="WY22" s="52">
        <v>0</v>
      </c>
      <c r="WZ22" s="52">
        <v>0</v>
      </c>
      <c r="XA22" s="52">
        <v>0</v>
      </c>
      <c r="XB22" s="52">
        <v>0</v>
      </c>
      <c r="XC22" s="52">
        <v>0</v>
      </c>
      <c r="XD22" s="55">
        <f>SUM(WF22:XC22)</f>
        <v>0</v>
      </c>
      <c r="XE22" s="54">
        <f t="shared" ref="XE22:YC22" si="350">IFERROR(WF22/WF$10,"")</f>
        <v>0</v>
      </c>
      <c r="XF22" s="54">
        <f t="shared" si="350"/>
        <v>0</v>
      </c>
      <c r="XG22" s="54">
        <f t="shared" si="350"/>
        <v>0</v>
      </c>
      <c r="XH22" s="54">
        <f t="shared" si="350"/>
        <v>0</v>
      </c>
      <c r="XI22" s="54">
        <f t="shared" si="350"/>
        <v>0</v>
      </c>
      <c r="XJ22" s="54">
        <f t="shared" si="350"/>
        <v>0</v>
      </c>
      <c r="XK22" s="54">
        <f t="shared" si="350"/>
        <v>0</v>
      </c>
      <c r="XL22" s="54">
        <f t="shared" si="350"/>
        <v>0</v>
      </c>
      <c r="XM22" s="54">
        <f t="shared" si="350"/>
        <v>0</v>
      </c>
      <c r="XN22" s="54">
        <f t="shared" si="350"/>
        <v>0</v>
      </c>
      <c r="XO22" s="54">
        <f t="shared" si="350"/>
        <v>0</v>
      </c>
      <c r="XP22" s="54">
        <f t="shared" si="350"/>
        <v>0</v>
      </c>
      <c r="XQ22" s="54">
        <f t="shared" si="350"/>
        <v>0</v>
      </c>
      <c r="XR22" s="54">
        <f t="shared" si="350"/>
        <v>0</v>
      </c>
      <c r="XS22" s="54">
        <f t="shared" si="350"/>
        <v>0</v>
      </c>
      <c r="XT22" s="54">
        <f t="shared" si="350"/>
        <v>0</v>
      </c>
      <c r="XU22" s="54">
        <f t="shared" si="350"/>
        <v>0</v>
      </c>
      <c r="XV22" s="54">
        <f t="shared" si="350"/>
        <v>0</v>
      </c>
      <c r="XW22" s="54">
        <f t="shared" si="350"/>
        <v>0</v>
      </c>
      <c r="XX22" s="54">
        <f t="shared" si="350"/>
        <v>0</v>
      </c>
      <c r="XY22" s="54">
        <f t="shared" si="350"/>
        <v>0</v>
      </c>
      <c r="XZ22" s="54">
        <f t="shared" si="350"/>
        <v>0</v>
      </c>
      <c r="YA22" s="54">
        <f t="shared" si="350"/>
        <v>0</v>
      </c>
      <c r="YB22" s="54" t="str">
        <f t="shared" si="350"/>
        <v/>
      </c>
      <c r="YC22" s="56">
        <f t="shared" si="350"/>
        <v>0</v>
      </c>
    </row>
    <row r="23" s="18" customFormat="1" customHeight="1" spans="1:653">
      <c r="A23" s="67"/>
      <c r="B23" s="70" t="s">
        <v>72</v>
      </c>
      <c r="C23" s="71">
        <f t="shared" ref="C23:R23" si="351">C22+C21+C17</f>
        <v>91876.7099999999</v>
      </c>
      <c r="D23" s="71">
        <f t="shared" si="351"/>
        <v>7078.25</v>
      </c>
      <c r="E23" s="71">
        <f t="shared" si="351"/>
        <v>74939.78</v>
      </c>
      <c r="F23" s="71">
        <f t="shared" si="351"/>
        <v>66331.84</v>
      </c>
      <c r="G23" s="71">
        <f t="shared" si="351"/>
        <v>27284.44</v>
      </c>
      <c r="H23" s="71">
        <f t="shared" si="351"/>
        <v>49119.16</v>
      </c>
      <c r="I23" s="71">
        <f t="shared" si="351"/>
        <v>162668.14</v>
      </c>
      <c r="J23" s="71">
        <f t="shared" si="351"/>
        <v>18591.43</v>
      </c>
      <c r="K23" s="71">
        <f t="shared" si="351"/>
        <v>50771.69</v>
      </c>
      <c r="L23" s="72">
        <f t="shared" si="351"/>
        <v>147257.23</v>
      </c>
      <c r="M23" s="71">
        <f t="shared" si="351"/>
        <v>10913</v>
      </c>
      <c r="N23" s="71">
        <f t="shared" si="351"/>
        <v>16067.57</v>
      </c>
      <c r="O23" s="71">
        <f t="shared" si="351"/>
        <v>1082.76</v>
      </c>
      <c r="P23" s="71">
        <f t="shared" si="351"/>
        <v>42131.18</v>
      </c>
      <c r="Q23" s="72">
        <f t="shared" si="351"/>
        <v>155110.59</v>
      </c>
      <c r="R23" s="71">
        <f t="shared" si="351"/>
        <v>11015.49</v>
      </c>
      <c r="S23" s="73" t="str">
        <f>IFERROR(#REF!/#REF!,"")</f>
        <v/>
      </c>
      <c r="T23" s="71">
        <f t="shared" ref="T23:AA23" si="352">T22+T21+T17</f>
        <v>121933.61</v>
      </c>
      <c r="U23" s="71">
        <f t="shared" si="352"/>
        <v>109694.04</v>
      </c>
      <c r="V23" s="71">
        <f t="shared" si="352"/>
        <v>44629.95</v>
      </c>
      <c r="W23" s="71">
        <f t="shared" si="352"/>
        <v>0</v>
      </c>
      <c r="X23" s="72">
        <f t="shared" si="352"/>
        <v>0</v>
      </c>
      <c r="Y23" s="71">
        <f t="shared" si="352"/>
        <v>0</v>
      </c>
      <c r="Z23" s="71">
        <f t="shared" si="352"/>
        <v>0</v>
      </c>
      <c r="AA23" s="59">
        <f t="shared" si="352"/>
        <v>1208496.86</v>
      </c>
      <c r="AB23" s="73">
        <f t="shared" ref="AB23:AZ23" si="353">IFERROR(C23/C$10,"")</f>
        <v>0.298778742061308</v>
      </c>
      <c r="AC23" s="73">
        <f t="shared" si="353"/>
        <v>0.425395285719351</v>
      </c>
      <c r="AD23" s="73">
        <f t="shared" si="353"/>
        <v>0.418182055595744</v>
      </c>
      <c r="AE23" s="73">
        <f t="shared" si="353"/>
        <v>0.465264183886295</v>
      </c>
      <c r="AF23" s="73">
        <f t="shared" si="353"/>
        <v>0.31740534966666</v>
      </c>
      <c r="AG23" s="73">
        <f t="shared" si="353"/>
        <v>0.332737304283175</v>
      </c>
      <c r="AH23" s="73">
        <f t="shared" si="353"/>
        <v>0.37241327269797</v>
      </c>
      <c r="AI23" s="73">
        <f t="shared" si="353"/>
        <v>0.340060240357809</v>
      </c>
      <c r="AJ23" s="73">
        <f t="shared" si="353"/>
        <v>0.832580477367453</v>
      </c>
      <c r="AK23" s="73">
        <f t="shared" si="353"/>
        <v>0.437718846820085</v>
      </c>
      <c r="AL23" s="73">
        <f t="shared" si="353"/>
        <v>0.399417910524239</v>
      </c>
      <c r="AM23" s="73">
        <f t="shared" si="353"/>
        <v>0.349268197462238</v>
      </c>
      <c r="AN23" s="73">
        <f t="shared" si="353"/>
        <v>0.547094401018639</v>
      </c>
      <c r="AO23" s="73">
        <f t="shared" si="353"/>
        <v>0.373226261530122</v>
      </c>
      <c r="AP23" s="73">
        <f t="shared" si="353"/>
        <v>0.522884900529743</v>
      </c>
      <c r="AQ23" s="73">
        <f t="shared" si="353"/>
        <v>0.312603297810995</v>
      </c>
      <c r="AR23" s="73" t="str">
        <f t="shared" si="353"/>
        <v/>
      </c>
      <c r="AS23" s="73">
        <f t="shared" si="353"/>
        <v>0.425561340950752</v>
      </c>
      <c r="AT23" s="73">
        <f t="shared" si="353"/>
        <v>0.537082125444936</v>
      </c>
      <c r="AU23" s="73">
        <f t="shared" si="353"/>
        <v>0.50935877900756</v>
      </c>
      <c r="AV23" s="73" t="str">
        <f t="shared" si="353"/>
        <v/>
      </c>
      <c r="AW23" s="73" t="str">
        <f t="shared" si="353"/>
        <v/>
      </c>
      <c r="AX23" s="73" t="str">
        <f t="shared" si="353"/>
        <v/>
      </c>
      <c r="AY23" s="73" t="str">
        <f t="shared" si="353"/>
        <v/>
      </c>
      <c r="AZ23" s="62">
        <f t="shared" si="353"/>
        <v>0.42154574931748</v>
      </c>
      <c r="BA23" s="71">
        <f t="shared" ref="BA23:BP23" si="354">BA22+BA21+BA17</f>
        <v>67217.7899999999</v>
      </c>
      <c r="BB23" s="71">
        <f t="shared" si="354"/>
        <v>7950.45</v>
      </c>
      <c r="BC23" s="71">
        <f t="shared" si="354"/>
        <v>58565.38</v>
      </c>
      <c r="BD23" s="71">
        <f t="shared" si="354"/>
        <v>63031.79</v>
      </c>
      <c r="BE23" s="71">
        <f t="shared" si="354"/>
        <v>26227.01</v>
      </c>
      <c r="BF23" s="71">
        <f t="shared" si="354"/>
        <v>38883.65</v>
      </c>
      <c r="BG23" s="71">
        <f t="shared" si="354"/>
        <v>126973.68</v>
      </c>
      <c r="BH23" s="71">
        <f t="shared" si="354"/>
        <v>32491.23</v>
      </c>
      <c r="BI23" s="71">
        <f t="shared" si="354"/>
        <v>23455.62</v>
      </c>
      <c r="BJ23" s="72">
        <f t="shared" si="354"/>
        <v>93573.48</v>
      </c>
      <c r="BK23" s="71">
        <f t="shared" si="354"/>
        <v>9526.48</v>
      </c>
      <c r="BL23" s="71">
        <f t="shared" si="354"/>
        <v>11459.44</v>
      </c>
      <c r="BM23" s="71">
        <f t="shared" si="354"/>
        <v>147.23</v>
      </c>
      <c r="BN23" s="71">
        <f t="shared" si="354"/>
        <v>30094.5</v>
      </c>
      <c r="BO23" s="72">
        <f t="shared" si="354"/>
        <v>150613.88</v>
      </c>
      <c r="BP23" s="71">
        <f t="shared" si="354"/>
        <v>5059.76</v>
      </c>
      <c r="BQ23" s="73" t="str">
        <f>IFERROR(#REF!/#REF!,"")</f>
        <v/>
      </c>
      <c r="BR23" s="72">
        <f t="shared" ref="BR23:BY23" si="355">BR22+BR21+BR17</f>
        <v>112888.98</v>
      </c>
      <c r="BS23" s="72">
        <f t="shared" si="355"/>
        <v>111118.25</v>
      </c>
      <c r="BT23" s="72">
        <f t="shared" si="355"/>
        <v>38474.57</v>
      </c>
      <c r="BU23" s="71">
        <f t="shared" si="355"/>
        <v>0</v>
      </c>
      <c r="BV23" s="71">
        <f t="shared" si="355"/>
        <v>0</v>
      </c>
      <c r="BW23" s="71">
        <f t="shared" si="355"/>
        <v>0</v>
      </c>
      <c r="BX23" s="71">
        <f t="shared" si="355"/>
        <v>0</v>
      </c>
      <c r="BY23" s="59">
        <f t="shared" si="355"/>
        <v>1007753.17</v>
      </c>
      <c r="BZ23" s="73">
        <f t="shared" ref="BZ23:CX23" si="356">IFERROR(BA23/BA$10,"")</f>
        <v>0.338016828984137</v>
      </c>
      <c r="CA23" s="73">
        <f t="shared" si="356"/>
        <v>0.715871733851259</v>
      </c>
      <c r="CB23" s="73">
        <f t="shared" si="356"/>
        <v>0.412459615278729</v>
      </c>
      <c r="CC23" s="73">
        <f t="shared" si="356"/>
        <v>0.664208613117441</v>
      </c>
      <c r="CD23" s="73">
        <f t="shared" si="356"/>
        <v>0.395027865216135</v>
      </c>
      <c r="CE23" s="73">
        <f t="shared" si="356"/>
        <v>0.346559900348433</v>
      </c>
      <c r="CF23" s="73">
        <f t="shared" si="356"/>
        <v>0.464623208341591</v>
      </c>
      <c r="CG23" s="73">
        <f t="shared" si="356"/>
        <v>0.735799871823004</v>
      </c>
      <c r="CH23" s="73">
        <f t="shared" si="356"/>
        <v>0.759031933834746</v>
      </c>
      <c r="CI23" s="73">
        <f t="shared" si="356"/>
        <v>0.523702901302471</v>
      </c>
      <c r="CJ23" s="73">
        <f t="shared" si="356"/>
        <v>0.553008274969306</v>
      </c>
      <c r="CK23" s="73">
        <f t="shared" si="356"/>
        <v>0.498015446186714</v>
      </c>
      <c r="CL23" s="73">
        <f t="shared" si="356"/>
        <v>0.193037891700538</v>
      </c>
      <c r="CM23" s="73">
        <f t="shared" si="356"/>
        <v>0.450644981839881</v>
      </c>
      <c r="CN23" s="73">
        <f t="shared" si="356"/>
        <v>0.628300038933528</v>
      </c>
      <c r="CO23" s="73">
        <f t="shared" si="356"/>
        <v>0.300858140442009</v>
      </c>
      <c r="CP23" s="73" t="str">
        <f t="shared" si="356"/>
        <v/>
      </c>
      <c r="CQ23" s="73">
        <f t="shared" si="356"/>
        <v>0.543894813483209</v>
      </c>
      <c r="CR23" s="73">
        <f t="shared" si="356"/>
        <v>0.559024189597128</v>
      </c>
      <c r="CS23" s="73">
        <f t="shared" si="356"/>
        <v>0.577481554905424</v>
      </c>
      <c r="CT23" s="73" t="str">
        <f t="shared" si="356"/>
        <v/>
      </c>
      <c r="CU23" s="73" t="str">
        <f t="shared" si="356"/>
        <v/>
      </c>
      <c r="CV23" s="73" t="str">
        <f t="shared" si="356"/>
        <v/>
      </c>
      <c r="CW23" s="73" t="str">
        <f t="shared" si="356"/>
        <v/>
      </c>
      <c r="CX23" s="62">
        <f t="shared" si="356"/>
        <v>0.506476676718134</v>
      </c>
      <c r="CY23" s="74">
        <f t="shared" ref="CY23:DW23" si="357">CY22+CY21+CY17</f>
        <v>102345</v>
      </c>
      <c r="CZ23" s="71">
        <f t="shared" si="357"/>
        <v>22790.46</v>
      </c>
      <c r="DA23" s="71">
        <f t="shared" si="357"/>
        <v>133732.88</v>
      </c>
      <c r="DB23" s="71">
        <f t="shared" si="357"/>
        <v>134687.7</v>
      </c>
      <c r="DC23" s="71">
        <f t="shared" si="357"/>
        <v>34710.67</v>
      </c>
      <c r="DD23" s="71">
        <f t="shared" si="357"/>
        <v>73713.84</v>
      </c>
      <c r="DE23" s="71">
        <f t="shared" si="357"/>
        <v>191779.58</v>
      </c>
      <c r="DF23" s="71">
        <f t="shared" si="357"/>
        <v>40505.66</v>
      </c>
      <c r="DG23" s="71">
        <f t="shared" si="357"/>
        <v>54421.52</v>
      </c>
      <c r="DH23" s="72">
        <f t="shared" si="357"/>
        <v>144921.04</v>
      </c>
      <c r="DI23" s="71">
        <f t="shared" si="357"/>
        <v>18117.49</v>
      </c>
      <c r="DJ23" s="71">
        <f t="shared" si="357"/>
        <v>30283.7</v>
      </c>
      <c r="DK23" s="71">
        <f t="shared" si="357"/>
        <v>128.46</v>
      </c>
      <c r="DL23" s="71">
        <f t="shared" si="357"/>
        <v>55530.2</v>
      </c>
      <c r="DM23" s="72">
        <f t="shared" si="357"/>
        <v>253050.96</v>
      </c>
      <c r="DN23" s="71">
        <f t="shared" si="357"/>
        <v>3471.93</v>
      </c>
      <c r="DO23" s="71">
        <f t="shared" si="357"/>
        <v>47265.03</v>
      </c>
      <c r="DP23" s="72">
        <f t="shared" si="357"/>
        <v>196147.52</v>
      </c>
      <c r="DQ23" s="72">
        <f t="shared" si="357"/>
        <v>144738.03</v>
      </c>
      <c r="DR23" s="72">
        <f t="shared" si="357"/>
        <v>65502.61</v>
      </c>
      <c r="DS23" s="71">
        <f t="shared" si="357"/>
        <v>0</v>
      </c>
      <c r="DT23" s="71">
        <f t="shared" si="357"/>
        <v>0</v>
      </c>
      <c r="DU23" s="71">
        <f t="shared" si="357"/>
        <v>0</v>
      </c>
      <c r="DV23" s="71">
        <f t="shared" si="357"/>
        <v>0</v>
      </c>
      <c r="DW23" s="59">
        <f t="shared" si="357"/>
        <v>1747844.28</v>
      </c>
      <c r="DX23" s="73">
        <f t="shared" ref="DX23:EV23" si="358">IFERROR(CY23/CY$10,"")</f>
        <v>0.269695037089524</v>
      </c>
      <c r="DY23" s="73">
        <f t="shared" si="358"/>
        <v>0.447010951645327</v>
      </c>
      <c r="DZ23" s="73">
        <f t="shared" si="358"/>
        <v>0.386385504577256</v>
      </c>
      <c r="EA23" s="73">
        <f t="shared" si="358"/>
        <v>0.528496695711158</v>
      </c>
      <c r="EB23" s="73">
        <f t="shared" si="358"/>
        <v>0.292001541496114</v>
      </c>
      <c r="EC23" s="73">
        <f t="shared" si="358"/>
        <v>0.313396498577098</v>
      </c>
      <c r="ED23" s="73">
        <f t="shared" si="358"/>
        <v>0.365880662546482</v>
      </c>
      <c r="EE23" s="73">
        <f t="shared" si="358"/>
        <v>0.275968686768159</v>
      </c>
      <c r="EF23" s="73">
        <f t="shared" si="358"/>
        <v>0.75527414214525</v>
      </c>
      <c r="EG23" s="73">
        <f t="shared" si="358"/>
        <v>0.458118654978059</v>
      </c>
      <c r="EH23" s="73">
        <f t="shared" si="358"/>
        <v>0.384194076272241</v>
      </c>
      <c r="EI23" s="73">
        <f t="shared" si="358"/>
        <v>0.419378108340049</v>
      </c>
      <c r="EJ23" s="73">
        <f t="shared" si="358"/>
        <v>0.351165905798092</v>
      </c>
      <c r="EK23" s="73">
        <f t="shared" si="358"/>
        <v>0.367549536934266</v>
      </c>
      <c r="EL23" s="73">
        <f t="shared" si="358"/>
        <v>0.47560516557308</v>
      </c>
      <c r="EM23" s="73">
        <f t="shared" si="358"/>
        <v>0.201615745856835</v>
      </c>
      <c r="EN23" s="73">
        <f t="shared" si="358"/>
        <v>1.43303053703819</v>
      </c>
      <c r="EO23" s="73">
        <f t="shared" si="358"/>
        <v>0.438754067641622</v>
      </c>
      <c r="EP23" s="73">
        <f t="shared" si="358"/>
        <v>0.450442356971547</v>
      </c>
      <c r="EQ23" s="73">
        <f t="shared" si="358"/>
        <v>0.45376709707245</v>
      </c>
      <c r="ER23" s="73" t="str">
        <f t="shared" si="358"/>
        <v/>
      </c>
      <c r="ES23" s="73" t="str">
        <f t="shared" si="358"/>
        <v/>
      </c>
      <c r="ET23" s="73" t="str">
        <f t="shared" si="358"/>
        <v/>
      </c>
      <c r="EU23" s="73" t="str">
        <f t="shared" si="358"/>
        <v/>
      </c>
      <c r="EV23" s="62">
        <f t="shared" si="358"/>
        <v>0.415100272817832</v>
      </c>
      <c r="EW23" s="71">
        <f t="shared" ref="EW23:FU23" si="359">EW22+EW21+EW17</f>
        <v>81018.1899999999</v>
      </c>
      <c r="EX23" s="71">
        <f t="shared" si="359"/>
        <v>12448.88</v>
      </c>
      <c r="EY23" s="71">
        <f t="shared" si="359"/>
        <v>104844.77</v>
      </c>
      <c r="EZ23" s="71">
        <f t="shared" si="359"/>
        <v>145548.63</v>
      </c>
      <c r="FA23" s="71">
        <f t="shared" si="359"/>
        <v>19013.92</v>
      </c>
      <c r="FB23" s="71">
        <f t="shared" si="359"/>
        <v>71839.81</v>
      </c>
      <c r="FC23" s="71">
        <f t="shared" si="359"/>
        <v>172701.73</v>
      </c>
      <c r="FD23" s="71">
        <f t="shared" si="359"/>
        <v>9663.54</v>
      </c>
      <c r="FE23" s="71">
        <f t="shared" si="359"/>
        <v>72327.56</v>
      </c>
      <c r="FF23" s="72">
        <f t="shared" si="359"/>
        <v>184950.24</v>
      </c>
      <c r="FG23" s="71">
        <f t="shared" si="359"/>
        <v>18154.18</v>
      </c>
      <c r="FH23" s="71">
        <f t="shared" si="359"/>
        <v>19915.5</v>
      </c>
      <c r="FI23" s="71">
        <f t="shared" si="359"/>
        <v>0</v>
      </c>
      <c r="FJ23" s="71">
        <f t="shared" si="359"/>
        <v>53732.91</v>
      </c>
      <c r="FK23" s="72">
        <f t="shared" si="359"/>
        <v>244296.94</v>
      </c>
      <c r="FL23" s="71">
        <f t="shared" si="359"/>
        <v>0</v>
      </c>
      <c r="FM23" s="71">
        <f t="shared" si="359"/>
        <v>64374.8</v>
      </c>
      <c r="FN23" s="72">
        <f t="shared" si="359"/>
        <v>171222.37</v>
      </c>
      <c r="FO23" s="72">
        <f t="shared" si="359"/>
        <v>154941.97</v>
      </c>
      <c r="FP23" s="72">
        <f t="shared" si="359"/>
        <v>63690.46</v>
      </c>
      <c r="FQ23" s="71">
        <f t="shared" si="359"/>
        <v>0</v>
      </c>
      <c r="FR23" s="71">
        <f t="shared" si="359"/>
        <v>0</v>
      </c>
      <c r="FS23" s="71">
        <f t="shared" si="359"/>
        <v>0</v>
      </c>
      <c r="FT23" s="71">
        <f t="shared" si="359"/>
        <v>0</v>
      </c>
      <c r="FU23" s="59">
        <f t="shared" si="359"/>
        <v>1664686.4</v>
      </c>
      <c r="FV23" s="73">
        <f t="shared" ref="FV23:GT23" si="360">IFERROR(EW23/EW$10,"")</f>
        <v>0.260495113823002</v>
      </c>
      <c r="FW23" s="73">
        <f t="shared" si="360"/>
        <v>0.364810896665704</v>
      </c>
      <c r="FX23" s="73">
        <f t="shared" si="360"/>
        <v>0.363318661711929</v>
      </c>
      <c r="FY23" s="73">
        <f t="shared" si="360"/>
        <v>0.489484130660786</v>
      </c>
      <c r="FZ23" s="73">
        <f t="shared" si="360"/>
        <v>0.252551325023394</v>
      </c>
      <c r="GA23" s="73">
        <f t="shared" si="360"/>
        <v>0.371917359164398</v>
      </c>
      <c r="GB23" s="73">
        <f t="shared" si="360"/>
        <v>0.387808914382367</v>
      </c>
      <c r="GC23" s="73">
        <f t="shared" si="360"/>
        <v>0.176392345624247</v>
      </c>
      <c r="GD23" s="73">
        <f t="shared" si="360"/>
        <v>0.879980825431156</v>
      </c>
      <c r="GE23" s="73">
        <f t="shared" si="360"/>
        <v>0.507896608037654</v>
      </c>
      <c r="GF23" s="73">
        <f t="shared" si="360"/>
        <v>0.395570542859297</v>
      </c>
      <c r="GG23" s="73">
        <f t="shared" si="360"/>
        <v>0.358118567986065</v>
      </c>
      <c r="GH23" s="73">
        <f t="shared" si="360"/>
        <v>0</v>
      </c>
      <c r="GI23" s="73">
        <f t="shared" si="360"/>
        <v>0.377417310189328</v>
      </c>
      <c r="GJ23" s="73">
        <f t="shared" si="360"/>
        <v>0.472286278744018</v>
      </c>
      <c r="GK23" s="73">
        <f t="shared" si="360"/>
        <v>0</v>
      </c>
      <c r="GL23" s="73">
        <f t="shared" si="360"/>
        <v>0.669549073549226</v>
      </c>
      <c r="GM23" s="73">
        <f t="shared" si="360"/>
        <v>0.439458533598343</v>
      </c>
      <c r="GN23" s="73">
        <f t="shared" si="360"/>
        <v>0.456533423204881</v>
      </c>
      <c r="GO23" s="73">
        <f t="shared" si="360"/>
        <v>0.484321046338841</v>
      </c>
      <c r="GP23" s="73" t="str">
        <f t="shared" si="360"/>
        <v/>
      </c>
      <c r="GQ23" s="73" t="str">
        <f t="shared" si="360"/>
        <v/>
      </c>
      <c r="GR23" s="73" t="str">
        <f t="shared" si="360"/>
        <v/>
      </c>
      <c r="GS23" s="73" t="str">
        <f t="shared" si="360"/>
        <v/>
      </c>
      <c r="GT23" s="62">
        <f t="shared" si="360"/>
        <v>0.430590145700392</v>
      </c>
      <c r="GU23" s="71">
        <f t="shared" ref="GU23:HS23" si="361">GU22+GU21+GU17</f>
        <v>80817.0899999999</v>
      </c>
      <c r="GV23" s="71">
        <f t="shared" si="361"/>
        <v>13067.44</v>
      </c>
      <c r="GW23" s="71">
        <f t="shared" si="361"/>
        <v>72449.23</v>
      </c>
      <c r="GX23" s="71">
        <f t="shared" si="361"/>
        <v>131318.79</v>
      </c>
      <c r="GY23" s="71">
        <f t="shared" si="361"/>
        <v>13214.18</v>
      </c>
      <c r="GZ23" s="71">
        <f t="shared" si="361"/>
        <v>73789.84</v>
      </c>
      <c r="HA23" s="71">
        <f t="shared" si="361"/>
        <v>182222.49</v>
      </c>
      <c r="HB23" s="71">
        <f t="shared" si="361"/>
        <v>6535.46</v>
      </c>
      <c r="HC23" s="71">
        <f t="shared" si="361"/>
        <v>81827.42</v>
      </c>
      <c r="HD23" s="72">
        <f t="shared" si="361"/>
        <v>184170.16</v>
      </c>
      <c r="HE23" s="71">
        <f t="shared" si="361"/>
        <v>15801.98</v>
      </c>
      <c r="HF23" s="71">
        <f t="shared" si="361"/>
        <v>12685.63</v>
      </c>
      <c r="HG23" s="71">
        <f t="shared" si="361"/>
        <v>0</v>
      </c>
      <c r="HH23" s="71">
        <f t="shared" si="361"/>
        <v>45559.06</v>
      </c>
      <c r="HI23" s="72">
        <f t="shared" si="361"/>
        <v>257998.89</v>
      </c>
      <c r="HJ23" s="71">
        <f t="shared" si="361"/>
        <v>0</v>
      </c>
      <c r="HK23" s="71">
        <f t="shared" si="361"/>
        <v>48762.63</v>
      </c>
      <c r="HL23" s="72">
        <f t="shared" si="361"/>
        <v>185320.22</v>
      </c>
      <c r="HM23" s="72">
        <f t="shared" si="361"/>
        <v>138853.49</v>
      </c>
      <c r="HN23" s="72">
        <f t="shared" si="361"/>
        <v>72539.79</v>
      </c>
      <c r="HO23" s="71">
        <f t="shared" si="361"/>
        <v>3446.22</v>
      </c>
      <c r="HP23" s="72">
        <f t="shared" si="361"/>
        <v>71633.36</v>
      </c>
      <c r="HQ23" s="71">
        <f t="shared" si="361"/>
        <v>0</v>
      </c>
      <c r="HR23" s="71">
        <f t="shared" si="361"/>
        <v>0</v>
      </c>
      <c r="HS23" s="59">
        <f t="shared" si="361"/>
        <v>1692013.37</v>
      </c>
      <c r="HT23" s="73">
        <f t="shared" ref="HT23:IR23" si="362">IFERROR(GU23/GU$10,"")</f>
        <v>0.303536621930389</v>
      </c>
      <c r="HU23" s="73">
        <f t="shared" si="362"/>
        <v>0.571528541350114</v>
      </c>
      <c r="HV23" s="73">
        <f t="shared" si="362"/>
        <v>0.352813607637102</v>
      </c>
      <c r="HW23" s="73">
        <f t="shared" si="362"/>
        <v>0.493310235342569</v>
      </c>
      <c r="HX23" s="73">
        <f t="shared" si="362"/>
        <v>0.328584088928849</v>
      </c>
      <c r="HY23" s="73">
        <f t="shared" si="362"/>
        <v>0.413801890359239</v>
      </c>
      <c r="HZ23" s="73">
        <f t="shared" si="362"/>
        <v>0.389119490488067</v>
      </c>
      <c r="IA23" s="73">
        <f t="shared" si="362"/>
        <v>0.489093276656892</v>
      </c>
      <c r="IB23" s="73">
        <f t="shared" si="362"/>
        <v>0.599156673024044</v>
      </c>
      <c r="IC23" s="73">
        <f t="shared" si="362"/>
        <v>0.473625703577939</v>
      </c>
      <c r="ID23" s="73">
        <f t="shared" si="362"/>
        <v>0.332775688011763</v>
      </c>
      <c r="IE23" s="73">
        <f t="shared" si="362"/>
        <v>0.28094940902785</v>
      </c>
      <c r="IF23" s="73" t="str">
        <f t="shared" si="362"/>
        <v/>
      </c>
      <c r="IG23" s="73">
        <f t="shared" si="362"/>
        <v>0.351572768846245</v>
      </c>
      <c r="IH23" s="73">
        <f t="shared" si="362"/>
        <v>0.487231404034649</v>
      </c>
      <c r="II23" s="73">
        <f t="shared" si="362"/>
        <v>0</v>
      </c>
      <c r="IJ23" s="73">
        <f t="shared" si="362"/>
        <v>0.59880535197014</v>
      </c>
      <c r="IK23" s="73">
        <f t="shared" si="362"/>
        <v>0.432384657819677</v>
      </c>
      <c r="IL23" s="73">
        <f t="shared" si="362"/>
        <v>0.435377002550611</v>
      </c>
      <c r="IM23" s="73">
        <f t="shared" si="362"/>
        <v>0.506749944165846</v>
      </c>
      <c r="IN23" s="73">
        <f t="shared" si="362"/>
        <v>7.93000138064336</v>
      </c>
      <c r="IO23" s="73">
        <f t="shared" si="362"/>
        <v>0.660031889756001</v>
      </c>
      <c r="IP23" s="73" t="str">
        <f t="shared" si="362"/>
        <v/>
      </c>
      <c r="IQ23" s="73" t="str">
        <f t="shared" si="362"/>
        <v/>
      </c>
      <c r="IR23" s="62">
        <f t="shared" si="362"/>
        <v>0.443004709424874</v>
      </c>
      <c r="IS23" s="71">
        <f t="shared" ref="IS23:JQ23" si="363">IS22+IS21+IS17</f>
        <v>71713.2499999999</v>
      </c>
      <c r="IT23" s="71">
        <f t="shared" si="363"/>
        <v>9943.91</v>
      </c>
      <c r="IU23" s="71">
        <f t="shared" si="363"/>
        <v>60964.5599999999</v>
      </c>
      <c r="IV23" s="71">
        <f t="shared" si="363"/>
        <v>94802.77</v>
      </c>
      <c r="IW23" s="71">
        <f t="shared" si="363"/>
        <v>17357.1</v>
      </c>
      <c r="IX23" s="71">
        <f t="shared" si="363"/>
        <v>82676.96</v>
      </c>
      <c r="IY23" s="71">
        <f t="shared" si="363"/>
        <v>163790.8</v>
      </c>
      <c r="IZ23" s="71">
        <f t="shared" si="363"/>
        <v>6326.11</v>
      </c>
      <c r="JA23" s="71">
        <f t="shared" si="363"/>
        <v>79858.04</v>
      </c>
      <c r="JB23" s="72">
        <f t="shared" si="363"/>
        <v>151840.12</v>
      </c>
      <c r="JC23" s="71">
        <f t="shared" si="363"/>
        <v>11239.64</v>
      </c>
      <c r="JD23" s="71">
        <f t="shared" si="363"/>
        <v>9327.96</v>
      </c>
      <c r="JE23" s="71">
        <f t="shared" si="363"/>
        <v>0</v>
      </c>
      <c r="JF23" s="71">
        <f t="shared" si="363"/>
        <v>43016.7</v>
      </c>
      <c r="JG23" s="72">
        <f t="shared" si="363"/>
        <v>183643.71</v>
      </c>
      <c r="JH23" s="71">
        <f t="shared" si="363"/>
        <v>0</v>
      </c>
      <c r="JI23" s="71">
        <f t="shared" si="363"/>
        <v>81842.52</v>
      </c>
      <c r="JJ23" s="72">
        <f t="shared" si="363"/>
        <v>163445.78</v>
      </c>
      <c r="JK23" s="72">
        <f t="shared" si="363"/>
        <v>98401.13</v>
      </c>
      <c r="JL23" s="72">
        <f t="shared" si="363"/>
        <v>96242.24</v>
      </c>
      <c r="JM23" s="71">
        <f t="shared" si="363"/>
        <v>9053.99</v>
      </c>
      <c r="JN23" s="72">
        <f t="shared" si="363"/>
        <v>50403.16</v>
      </c>
      <c r="JO23" s="71">
        <f t="shared" si="363"/>
        <v>23529.7</v>
      </c>
      <c r="JP23" s="71">
        <f t="shared" si="363"/>
        <v>0</v>
      </c>
      <c r="JQ23" s="59">
        <f t="shared" si="363"/>
        <v>1509420.15</v>
      </c>
      <c r="JR23" s="73">
        <f t="shared" ref="JR23:KP23" si="364">IFERROR(IS23/IS$10,"")</f>
        <v>0.296164531330857</v>
      </c>
      <c r="JS23" s="73">
        <f t="shared" si="364"/>
        <v>0.530618071059919</v>
      </c>
      <c r="JT23" s="73">
        <f t="shared" si="364"/>
        <v>0.362146584499175</v>
      </c>
      <c r="JU23" s="73">
        <f t="shared" si="364"/>
        <v>0.458703918658909</v>
      </c>
      <c r="JV23" s="73">
        <f t="shared" si="364"/>
        <v>0.467531061262722</v>
      </c>
      <c r="JW23" s="73">
        <f t="shared" si="364"/>
        <v>0.412563592169767</v>
      </c>
      <c r="JX23" s="73">
        <f t="shared" si="364"/>
        <v>0.385616088675012</v>
      </c>
      <c r="JY23" s="73">
        <f t="shared" si="364"/>
        <v>0.455916469137525</v>
      </c>
      <c r="JZ23" s="73">
        <f t="shared" si="364"/>
        <v>0.615883822303058</v>
      </c>
      <c r="KA23" s="73">
        <f t="shared" si="364"/>
        <v>0.45074338164133</v>
      </c>
      <c r="KB23" s="73">
        <f t="shared" si="364"/>
        <v>0.313417836165338</v>
      </c>
      <c r="KC23" s="73">
        <f t="shared" si="364"/>
        <v>0.378400876232202</v>
      </c>
      <c r="KD23" s="73" t="str">
        <f t="shared" si="364"/>
        <v/>
      </c>
      <c r="KE23" s="73">
        <f t="shared" si="364"/>
        <v>0.351052020891081</v>
      </c>
      <c r="KF23" s="73">
        <f t="shared" si="364"/>
        <v>0.44818461806992</v>
      </c>
      <c r="KG23" s="73" t="str">
        <f t="shared" si="364"/>
        <v/>
      </c>
      <c r="KH23" s="73">
        <f t="shared" si="364"/>
        <v>0.836854578907628</v>
      </c>
      <c r="KI23" s="73">
        <f t="shared" si="364"/>
        <v>0.415645752546363</v>
      </c>
      <c r="KJ23" s="73">
        <f t="shared" si="364"/>
        <v>0.445484444509226</v>
      </c>
      <c r="KK23" s="73">
        <f t="shared" si="364"/>
        <v>0.498644897710498</v>
      </c>
      <c r="KL23" s="73">
        <f t="shared" si="364"/>
        <v>1.34095837011321</v>
      </c>
      <c r="KM23" s="73">
        <f t="shared" si="364"/>
        <v>0.477228536477299</v>
      </c>
      <c r="KN23" s="73">
        <f t="shared" si="364"/>
        <v>0.816947874380766</v>
      </c>
      <c r="KO23" s="73" t="str">
        <f t="shared" si="364"/>
        <v/>
      </c>
      <c r="KP23" s="62">
        <f t="shared" si="364"/>
        <v>0.441677493775452</v>
      </c>
      <c r="KQ23" s="71">
        <f t="shared" ref="KQ23:LO23" si="365">KQ22+KQ21+KQ17</f>
        <v>0</v>
      </c>
      <c r="KR23" s="71">
        <f t="shared" si="365"/>
        <v>0</v>
      </c>
      <c r="KS23" s="71">
        <f t="shared" si="365"/>
        <v>0</v>
      </c>
      <c r="KT23" s="71">
        <f t="shared" si="365"/>
        <v>0</v>
      </c>
      <c r="KU23" s="71">
        <f t="shared" si="365"/>
        <v>0</v>
      </c>
      <c r="KV23" s="71">
        <f t="shared" si="365"/>
        <v>0</v>
      </c>
      <c r="KW23" s="71">
        <f t="shared" si="365"/>
        <v>0</v>
      </c>
      <c r="KX23" s="71">
        <f t="shared" si="365"/>
        <v>0</v>
      </c>
      <c r="KY23" s="71">
        <f t="shared" si="365"/>
        <v>0</v>
      </c>
      <c r="KZ23" s="71">
        <f t="shared" si="365"/>
        <v>0</v>
      </c>
      <c r="LA23" s="71">
        <f t="shared" si="365"/>
        <v>0</v>
      </c>
      <c r="LB23" s="71">
        <f t="shared" si="365"/>
        <v>0</v>
      </c>
      <c r="LC23" s="71">
        <f t="shared" si="365"/>
        <v>0</v>
      </c>
      <c r="LD23" s="71">
        <f t="shared" si="365"/>
        <v>0</v>
      </c>
      <c r="LE23" s="71">
        <f t="shared" si="365"/>
        <v>0</v>
      </c>
      <c r="LF23" s="71">
        <f t="shared" si="365"/>
        <v>0</v>
      </c>
      <c r="LG23" s="71">
        <f t="shared" si="365"/>
        <v>0</v>
      </c>
      <c r="LH23" s="71">
        <f t="shared" si="365"/>
        <v>0</v>
      </c>
      <c r="LI23" s="71">
        <f t="shared" si="365"/>
        <v>0</v>
      </c>
      <c r="LJ23" s="71">
        <f t="shared" si="365"/>
        <v>0</v>
      </c>
      <c r="LK23" s="71">
        <f t="shared" si="365"/>
        <v>0</v>
      </c>
      <c r="LL23" s="71">
        <f t="shared" si="365"/>
        <v>0</v>
      </c>
      <c r="LM23" s="71">
        <f t="shared" si="365"/>
        <v>0</v>
      </c>
      <c r="LN23" s="71">
        <f t="shared" si="365"/>
        <v>0</v>
      </c>
      <c r="LO23" s="59">
        <f t="shared" si="365"/>
        <v>0</v>
      </c>
      <c r="LP23" s="73" t="str">
        <f t="shared" ref="LP23:MN23" si="366">IFERROR(KQ23/KQ$10,"")</f>
        <v/>
      </c>
      <c r="LQ23" s="73" t="str">
        <f t="shared" si="366"/>
        <v/>
      </c>
      <c r="LR23" s="73" t="str">
        <f t="shared" si="366"/>
        <v/>
      </c>
      <c r="LS23" s="73" t="str">
        <f t="shared" si="366"/>
        <v/>
      </c>
      <c r="LT23" s="73" t="str">
        <f t="shared" si="366"/>
        <v/>
      </c>
      <c r="LU23" s="73" t="str">
        <f t="shared" si="366"/>
        <v/>
      </c>
      <c r="LV23" s="73" t="str">
        <f t="shared" si="366"/>
        <v/>
      </c>
      <c r="LW23" s="73" t="str">
        <f t="shared" si="366"/>
        <v/>
      </c>
      <c r="LX23" s="73" t="str">
        <f t="shared" si="366"/>
        <v/>
      </c>
      <c r="LY23" s="73" t="str">
        <f t="shared" si="366"/>
        <v/>
      </c>
      <c r="LZ23" s="73" t="str">
        <f t="shared" si="366"/>
        <v/>
      </c>
      <c r="MA23" s="73" t="str">
        <f t="shared" si="366"/>
        <v/>
      </c>
      <c r="MB23" s="73" t="str">
        <f t="shared" si="366"/>
        <v/>
      </c>
      <c r="MC23" s="73" t="str">
        <f t="shared" si="366"/>
        <v/>
      </c>
      <c r="MD23" s="73" t="str">
        <f t="shared" si="366"/>
        <v/>
      </c>
      <c r="ME23" s="73" t="str">
        <f t="shared" si="366"/>
        <v/>
      </c>
      <c r="MF23" s="73" t="str">
        <f t="shared" si="366"/>
        <v/>
      </c>
      <c r="MG23" s="73" t="str">
        <f t="shared" si="366"/>
        <v/>
      </c>
      <c r="MH23" s="73" t="str">
        <f t="shared" si="366"/>
        <v/>
      </c>
      <c r="MI23" s="73" t="str">
        <f t="shared" si="366"/>
        <v/>
      </c>
      <c r="MJ23" s="73" t="str">
        <f t="shared" si="366"/>
        <v/>
      </c>
      <c r="MK23" s="73" t="str">
        <f t="shared" si="366"/>
        <v/>
      </c>
      <c r="ML23" s="73" t="str">
        <f t="shared" si="366"/>
        <v/>
      </c>
      <c r="MM23" s="73" t="str">
        <f t="shared" si="366"/>
        <v/>
      </c>
      <c r="MN23" s="62" t="str">
        <f t="shared" si="366"/>
        <v/>
      </c>
      <c r="MO23" s="71">
        <f t="shared" ref="MO23:NM23" si="367">MO22+MO21+MO17</f>
        <v>0</v>
      </c>
      <c r="MP23" s="71">
        <f t="shared" si="367"/>
        <v>0</v>
      </c>
      <c r="MQ23" s="71">
        <f t="shared" si="367"/>
        <v>0</v>
      </c>
      <c r="MR23" s="71">
        <f t="shared" si="367"/>
        <v>0</v>
      </c>
      <c r="MS23" s="71">
        <f t="shared" si="367"/>
        <v>0</v>
      </c>
      <c r="MT23" s="71">
        <f t="shared" si="367"/>
        <v>0</v>
      </c>
      <c r="MU23" s="71">
        <f t="shared" si="367"/>
        <v>0</v>
      </c>
      <c r="MV23" s="71">
        <f t="shared" si="367"/>
        <v>0</v>
      </c>
      <c r="MW23" s="71">
        <f t="shared" si="367"/>
        <v>0</v>
      </c>
      <c r="MX23" s="71">
        <f t="shared" si="367"/>
        <v>0</v>
      </c>
      <c r="MY23" s="71">
        <f t="shared" si="367"/>
        <v>0</v>
      </c>
      <c r="MZ23" s="71">
        <f t="shared" si="367"/>
        <v>0</v>
      </c>
      <c r="NA23" s="71">
        <f t="shared" si="367"/>
        <v>0</v>
      </c>
      <c r="NB23" s="71">
        <f t="shared" si="367"/>
        <v>0</v>
      </c>
      <c r="NC23" s="71">
        <f t="shared" si="367"/>
        <v>0</v>
      </c>
      <c r="ND23" s="71">
        <f t="shared" si="367"/>
        <v>0</v>
      </c>
      <c r="NE23" s="71">
        <f t="shared" si="367"/>
        <v>0</v>
      </c>
      <c r="NF23" s="71">
        <f t="shared" si="367"/>
        <v>0</v>
      </c>
      <c r="NG23" s="71">
        <f t="shared" si="367"/>
        <v>0</v>
      </c>
      <c r="NH23" s="71">
        <f t="shared" si="367"/>
        <v>0</v>
      </c>
      <c r="NI23" s="71">
        <f t="shared" si="367"/>
        <v>0</v>
      </c>
      <c r="NJ23" s="71">
        <f t="shared" si="367"/>
        <v>0</v>
      </c>
      <c r="NK23" s="71">
        <f t="shared" si="367"/>
        <v>0</v>
      </c>
      <c r="NL23" s="71">
        <f t="shared" si="367"/>
        <v>0</v>
      </c>
      <c r="NM23" s="59">
        <f t="shared" si="367"/>
        <v>0</v>
      </c>
      <c r="NN23" s="73" t="str">
        <f t="shared" ref="NN23:OL23" si="368">IFERROR(MO23/MO$10,"")</f>
        <v/>
      </c>
      <c r="NO23" s="73" t="str">
        <f t="shared" si="368"/>
        <v/>
      </c>
      <c r="NP23" s="73" t="str">
        <f t="shared" si="368"/>
        <v/>
      </c>
      <c r="NQ23" s="73" t="str">
        <f t="shared" si="368"/>
        <v/>
      </c>
      <c r="NR23" s="73" t="str">
        <f t="shared" si="368"/>
        <v/>
      </c>
      <c r="NS23" s="73" t="str">
        <f t="shared" si="368"/>
        <v/>
      </c>
      <c r="NT23" s="73" t="str">
        <f t="shared" si="368"/>
        <v/>
      </c>
      <c r="NU23" s="73" t="str">
        <f t="shared" si="368"/>
        <v/>
      </c>
      <c r="NV23" s="73" t="str">
        <f t="shared" si="368"/>
        <v/>
      </c>
      <c r="NW23" s="73" t="str">
        <f t="shared" si="368"/>
        <v/>
      </c>
      <c r="NX23" s="73" t="str">
        <f t="shared" si="368"/>
        <v/>
      </c>
      <c r="NY23" s="73" t="str">
        <f t="shared" si="368"/>
        <v/>
      </c>
      <c r="NZ23" s="73" t="str">
        <f t="shared" si="368"/>
        <v/>
      </c>
      <c r="OA23" s="73" t="str">
        <f t="shared" si="368"/>
        <v/>
      </c>
      <c r="OB23" s="73" t="str">
        <f t="shared" si="368"/>
        <v/>
      </c>
      <c r="OC23" s="73" t="str">
        <f t="shared" si="368"/>
        <v/>
      </c>
      <c r="OD23" s="73" t="str">
        <f t="shared" si="368"/>
        <v/>
      </c>
      <c r="OE23" s="73" t="str">
        <f t="shared" si="368"/>
        <v/>
      </c>
      <c r="OF23" s="73" t="str">
        <f t="shared" si="368"/>
        <v/>
      </c>
      <c r="OG23" s="73" t="str">
        <f t="shared" si="368"/>
        <v/>
      </c>
      <c r="OH23" s="73" t="str">
        <f t="shared" si="368"/>
        <v/>
      </c>
      <c r="OI23" s="73" t="str">
        <f t="shared" si="368"/>
        <v/>
      </c>
      <c r="OJ23" s="73" t="str">
        <f t="shared" si="368"/>
        <v/>
      </c>
      <c r="OK23" s="73" t="str">
        <f t="shared" si="368"/>
        <v/>
      </c>
      <c r="OL23" s="62" t="str">
        <f t="shared" si="368"/>
        <v/>
      </c>
      <c r="OM23" s="71">
        <f t="shared" ref="OM23:PK23" si="369">OM22+OM21+OM17</f>
        <v>0</v>
      </c>
      <c r="ON23" s="71">
        <f t="shared" si="369"/>
        <v>0</v>
      </c>
      <c r="OO23" s="71">
        <f t="shared" si="369"/>
        <v>0</v>
      </c>
      <c r="OP23" s="71">
        <f t="shared" si="369"/>
        <v>0</v>
      </c>
      <c r="OQ23" s="71">
        <f t="shared" si="369"/>
        <v>0</v>
      </c>
      <c r="OR23" s="71">
        <f t="shared" si="369"/>
        <v>0</v>
      </c>
      <c r="OS23" s="71">
        <f t="shared" si="369"/>
        <v>0</v>
      </c>
      <c r="OT23" s="71">
        <f t="shared" si="369"/>
        <v>0</v>
      </c>
      <c r="OU23" s="71">
        <f t="shared" si="369"/>
        <v>0</v>
      </c>
      <c r="OV23" s="71">
        <f t="shared" si="369"/>
        <v>0</v>
      </c>
      <c r="OW23" s="71">
        <f t="shared" si="369"/>
        <v>0</v>
      </c>
      <c r="OX23" s="71">
        <f t="shared" si="369"/>
        <v>0</v>
      </c>
      <c r="OY23" s="71">
        <f t="shared" si="369"/>
        <v>0</v>
      </c>
      <c r="OZ23" s="71">
        <f t="shared" si="369"/>
        <v>0</v>
      </c>
      <c r="PA23" s="71">
        <f t="shared" si="369"/>
        <v>0</v>
      </c>
      <c r="PB23" s="71">
        <f t="shared" si="369"/>
        <v>0</v>
      </c>
      <c r="PC23" s="71">
        <f t="shared" si="369"/>
        <v>0</v>
      </c>
      <c r="PD23" s="71">
        <f t="shared" si="369"/>
        <v>0</v>
      </c>
      <c r="PE23" s="71">
        <f t="shared" si="369"/>
        <v>0</v>
      </c>
      <c r="PF23" s="71">
        <f t="shared" si="369"/>
        <v>0</v>
      </c>
      <c r="PG23" s="71">
        <f t="shared" si="369"/>
        <v>0</v>
      </c>
      <c r="PH23" s="71">
        <f t="shared" si="369"/>
        <v>0</v>
      </c>
      <c r="PI23" s="71">
        <f t="shared" si="369"/>
        <v>0</v>
      </c>
      <c r="PJ23" s="71">
        <f t="shared" si="369"/>
        <v>0</v>
      </c>
      <c r="PK23" s="59">
        <f t="shared" si="369"/>
        <v>0</v>
      </c>
      <c r="PL23" s="73" t="str">
        <f t="shared" ref="PL23:QJ23" si="370">IFERROR(OM23/OM$10,"")</f>
        <v/>
      </c>
      <c r="PM23" s="73" t="str">
        <f t="shared" si="370"/>
        <v/>
      </c>
      <c r="PN23" s="73" t="str">
        <f t="shared" si="370"/>
        <v/>
      </c>
      <c r="PO23" s="73" t="str">
        <f t="shared" si="370"/>
        <v/>
      </c>
      <c r="PP23" s="73" t="str">
        <f t="shared" si="370"/>
        <v/>
      </c>
      <c r="PQ23" s="73" t="str">
        <f t="shared" si="370"/>
        <v/>
      </c>
      <c r="PR23" s="73" t="str">
        <f t="shared" si="370"/>
        <v/>
      </c>
      <c r="PS23" s="73" t="str">
        <f t="shared" si="370"/>
        <v/>
      </c>
      <c r="PT23" s="73" t="str">
        <f t="shared" si="370"/>
        <v/>
      </c>
      <c r="PU23" s="73" t="str">
        <f t="shared" si="370"/>
        <v/>
      </c>
      <c r="PV23" s="73" t="str">
        <f t="shared" si="370"/>
        <v/>
      </c>
      <c r="PW23" s="73" t="str">
        <f t="shared" si="370"/>
        <v/>
      </c>
      <c r="PX23" s="73" t="str">
        <f t="shared" si="370"/>
        <v/>
      </c>
      <c r="PY23" s="73" t="str">
        <f t="shared" si="370"/>
        <v/>
      </c>
      <c r="PZ23" s="73" t="str">
        <f t="shared" si="370"/>
        <v/>
      </c>
      <c r="QA23" s="73" t="str">
        <f t="shared" si="370"/>
        <v/>
      </c>
      <c r="QB23" s="73" t="str">
        <f t="shared" si="370"/>
        <v/>
      </c>
      <c r="QC23" s="73" t="str">
        <f t="shared" si="370"/>
        <v/>
      </c>
      <c r="QD23" s="73" t="str">
        <f t="shared" si="370"/>
        <v/>
      </c>
      <c r="QE23" s="73" t="str">
        <f t="shared" si="370"/>
        <v/>
      </c>
      <c r="QF23" s="73" t="str">
        <f t="shared" si="370"/>
        <v/>
      </c>
      <c r="QG23" s="73" t="str">
        <f t="shared" si="370"/>
        <v/>
      </c>
      <c r="QH23" s="73" t="str">
        <f t="shared" si="370"/>
        <v/>
      </c>
      <c r="QI23" s="73" t="str">
        <f t="shared" si="370"/>
        <v/>
      </c>
      <c r="QJ23" s="62" t="str">
        <f t="shared" si="370"/>
        <v/>
      </c>
      <c r="QK23" s="71">
        <f t="shared" ref="QK23:RI23" si="371">QK22+QK21+QK17</f>
        <v>0</v>
      </c>
      <c r="QL23" s="71">
        <f t="shared" si="371"/>
        <v>0</v>
      </c>
      <c r="QM23" s="71">
        <f t="shared" si="371"/>
        <v>0</v>
      </c>
      <c r="QN23" s="71">
        <f t="shared" si="371"/>
        <v>0</v>
      </c>
      <c r="QO23" s="71">
        <f t="shared" si="371"/>
        <v>0</v>
      </c>
      <c r="QP23" s="71">
        <f t="shared" si="371"/>
        <v>0</v>
      </c>
      <c r="QQ23" s="71">
        <f t="shared" si="371"/>
        <v>0</v>
      </c>
      <c r="QR23" s="71">
        <f t="shared" si="371"/>
        <v>0</v>
      </c>
      <c r="QS23" s="71">
        <f t="shared" si="371"/>
        <v>0</v>
      </c>
      <c r="QT23" s="71">
        <f t="shared" si="371"/>
        <v>0</v>
      </c>
      <c r="QU23" s="71">
        <f t="shared" si="371"/>
        <v>0</v>
      </c>
      <c r="QV23" s="71">
        <f t="shared" si="371"/>
        <v>0</v>
      </c>
      <c r="QW23" s="71">
        <f t="shared" si="371"/>
        <v>0</v>
      </c>
      <c r="QX23" s="71">
        <f t="shared" si="371"/>
        <v>0</v>
      </c>
      <c r="QY23" s="71">
        <f t="shared" si="371"/>
        <v>0</v>
      </c>
      <c r="QZ23" s="71">
        <f t="shared" si="371"/>
        <v>0</v>
      </c>
      <c r="RA23" s="71">
        <f t="shared" si="371"/>
        <v>0</v>
      </c>
      <c r="RB23" s="71">
        <f t="shared" si="371"/>
        <v>0</v>
      </c>
      <c r="RC23" s="71">
        <f t="shared" si="371"/>
        <v>0</v>
      </c>
      <c r="RD23" s="71">
        <f t="shared" si="371"/>
        <v>0</v>
      </c>
      <c r="RE23" s="71">
        <f t="shared" si="371"/>
        <v>0</v>
      </c>
      <c r="RF23" s="71">
        <f t="shared" si="371"/>
        <v>0</v>
      </c>
      <c r="RG23" s="71">
        <f t="shared" si="371"/>
        <v>0</v>
      </c>
      <c r="RH23" s="71">
        <f t="shared" si="371"/>
        <v>0</v>
      </c>
      <c r="RI23" s="59">
        <f t="shared" si="371"/>
        <v>0</v>
      </c>
      <c r="RJ23" s="73" t="str">
        <f t="shared" ref="RJ23:SH23" si="372">IFERROR(QK23/QK$10,"")</f>
        <v/>
      </c>
      <c r="RK23" s="73" t="str">
        <f t="shared" si="372"/>
        <v/>
      </c>
      <c r="RL23" s="73" t="str">
        <f t="shared" si="372"/>
        <v/>
      </c>
      <c r="RM23" s="73" t="str">
        <f t="shared" si="372"/>
        <v/>
      </c>
      <c r="RN23" s="73" t="str">
        <f t="shared" si="372"/>
        <v/>
      </c>
      <c r="RO23" s="73" t="str">
        <f t="shared" si="372"/>
        <v/>
      </c>
      <c r="RP23" s="73" t="str">
        <f t="shared" si="372"/>
        <v/>
      </c>
      <c r="RQ23" s="73" t="str">
        <f t="shared" si="372"/>
        <v/>
      </c>
      <c r="RR23" s="73" t="str">
        <f t="shared" si="372"/>
        <v/>
      </c>
      <c r="RS23" s="73" t="str">
        <f t="shared" si="372"/>
        <v/>
      </c>
      <c r="RT23" s="73" t="str">
        <f t="shared" si="372"/>
        <v/>
      </c>
      <c r="RU23" s="73" t="str">
        <f t="shared" si="372"/>
        <v/>
      </c>
      <c r="RV23" s="73" t="str">
        <f t="shared" si="372"/>
        <v/>
      </c>
      <c r="RW23" s="73" t="str">
        <f t="shared" si="372"/>
        <v/>
      </c>
      <c r="RX23" s="73" t="str">
        <f t="shared" si="372"/>
        <v/>
      </c>
      <c r="RY23" s="73" t="str">
        <f t="shared" si="372"/>
        <v/>
      </c>
      <c r="RZ23" s="73" t="str">
        <f t="shared" si="372"/>
        <v/>
      </c>
      <c r="SA23" s="73" t="str">
        <f t="shared" si="372"/>
        <v/>
      </c>
      <c r="SB23" s="73" t="str">
        <f t="shared" si="372"/>
        <v/>
      </c>
      <c r="SC23" s="73" t="str">
        <f t="shared" si="372"/>
        <v/>
      </c>
      <c r="SD23" s="73" t="str">
        <f t="shared" si="372"/>
        <v/>
      </c>
      <c r="SE23" s="73" t="str">
        <f t="shared" si="372"/>
        <v/>
      </c>
      <c r="SF23" s="73" t="str">
        <f t="shared" si="372"/>
        <v/>
      </c>
      <c r="SG23" s="73" t="str">
        <f t="shared" si="372"/>
        <v/>
      </c>
      <c r="SH23" s="62" t="str">
        <f t="shared" si="372"/>
        <v/>
      </c>
      <c r="SI23" s="71">
        <f t="shared" ref="SI23:TG23" si="373">SI22+SI21+SI17</f>
        <v>0</v>
      </c>
      <c r="SJ23" s="71">
        <f t="shared" si="373"/>
        <v>0</v>
      </c>
      <c r="SK23" s="71">
        <f t="shared" si="373"/>
        <v>0</v>
      </c>
      <c r="SL23" s="71">
        <f t="shared" si="373"/>
        <v>0</v>
      </c>
      <c r="SM23" s="71">
        <f t="shared" si="373"/>
        <v>0</v>
      </c>
      <c r="SN23" s="71">
        <f t="shared" si="373"/>
        <v>0</v>
      </c>
      <c r="SO23" s="71">
        <f t="shared" si="373"/>
        <v>0</v>
      </c>
      <c r="SP23" s="71">
        <f t="shared" si="373"/>
        <v>0</v>
      </c>
      <c r="SQ23" s="71">
        <f t="shared" si="373"/>
        <v>0</v>
      </c>
      <c r="SR23" s="71">
        <f t="shared" si="373"/>
        <v>0</v>
      </c>
      <c r="SS23" s="71">
        <f t="shared" si="373"/>
        <v>0</v>
      </c>
      <c r="ST23" s="71">
        <f t="shared" si="373"/>
        <v>0</v>
      </c>
      <c r="SU23" s="71">
        <f t="shared" si="373"/>
        <v>0</v>
      </c>
      <c r="SV23" s="71">
        <f t="shared" si="373"/>
        <v>0</v>
      </c>
      <c r="SW23" s="71">
        <f t="shared" si="373"/>
        <v>0</v>
      </c>
      <c r="SX23" s="71">
        <f t="shared" si="373"/>
        <v>0</v>
      </c>
      <c r="SY23" s="71">
        <f t="shared" si="373"/>
        <v>0</v>
      </c>
      <c r="SZ23" s="71">
        <f t="shared" si="373"/>
        <v>0</v>
      </c>
      <c r="TA23" s="71">
        <f t="shared" si="373"/>
        <v>0</v>
      </c>
      <c r="TB23" s="71">
        <f t="shared" si="373"/>
        <v>0</v>
      </c>
      <c r="TC23" s="71">
        <f t="shared" si="373"/>
        <v>0</v>
      </c>
      <c r="TD23" s="71">
        <f t="shared" si="373"/>
        <v>0</v>
      </c>
      <c r="TE23" s="71">
        <f t="shared" si="373"/>
        <v>0</v>
      </c>
      <c r="TF23" s="71">
        <f t="shared" si="373"/>
        <v>0</v>
      </c>
      <c r="TG23" s="59">
        <f t="shared" si="373"/>
        <v>0</v>
      </c>
      <c r="TH23" s="73" t="str">
        <f t="shared" ref="TH23:UA23" si="374">IFERROR(SI23/SI$10,"")</f>
        <v/>
      </c>
      <c r="TI23" s="73" t="str">
        <f t="shared" si="374"/>
        <v/>
      </c>
      <c r="TJ23" s="73" t="str">
        <f t="shared" si="374"/>
        <v/>
      </c>
      <c r="TK23" s="73" t="str">
        <f t="shared" si="374"/>
        <v/>
      </c>
      <c r="TL23" s="73" t="str">
        <f t="shared" si="374"/>
        <v/>
      </c>
      <c r="TM23" s="73" t="str">
        <f t="shared" si="374"/>
        <v/>
      </c>
      <c r="TN23" s="73" t="str">
        <f t="shared" si="374"/>
        <v/>
      </c>
      <c r="TO23" s="73" t="str">
        <f t="shared" si="374"/>
        <v/>
      </c>
      <c r="TP23" s="73" t="str">
        <f t="shared" si="374"/>
        <v/>
      </c>
      <c r="TQ23" s="73" t="str">
        <f t="shared" si="374"/>
        <v/>
      </c>
      <c r="TR23" s="73" t="str">
        <f t="shared" si="374"/>
        <v/>
      </c>
      <c r="TS23" s="73" t="str">
        <f t="shared" si="374"/>
        <v/>
      </c>
      <c r="TT23" s="73" t="str">
        <f t="shared" si="374"/>
        <v/>
      </c>
      <c r="TU23" s="73" t="str">
        <f t="shared" si="374"/>
        <v/>
      </c>
      <c r="TV23" s="73" t="str">
        <f t="shared" si="374"/>
        <v/>
      </c>
      <c r="TW23" s="73" t="str">
        <f t="shared" si="374"/>
        <v/>
      </c>
      <c r="TX23" s="73" t="str">
        <f t="shared" si="374"/>
        <v/>
      </c>
      <c r="TY23" s="73" t="str">
        <f t="shared" si="374"/>
        <v/>
      </c>
      <c r="TZ23" s="73" t="str">
        <f t="shared" si="374"/>
        <v/>
      </c>
      <c r="UA23" s="73" t="str">
        <f t="shared" si="374"/>
        <v/>
      </c>
      <c r="UB23" s="73" t="str">
        <f t="shared" ref="UB23:UG23" si="375">IFERROR(TB23/TB$10,"")</f>
        <v/>
      </c>
      <c r="UC23" s="73" t="str">
        <f t="shared" si="375"/>
        <v/>
      </c>
      <c r="UD23" s="73" t="str">
        <f t="shared" si="375"/>
        <v/>
      </c>
      <c r="UE23" s="73" t="str">
        <f t="shared" si="375"/>
        <v/>
      </c>
      <c r="UF23" s="73" t="str">
        <f t="shared" si="375"/>
        <v/>
      </c>
      <c r="UG23" s="62" t="str">
        <f t="shared" si="375"/>
        <v/>
      </c>
      <c r="UH23" s="71">
        <f t="shared" ref="UH23:VF23" si="376">UH22+UH21+UH17</f>
        <v>0</v>
      </c>
      <c r="UI23" s="71">
        <f t="shared" si="376"/>
        <v>0</v>
      </c>
      <c r="UJ23" s="71">
        <f t="shared" si="376"/>
        <v>0</v>
      </c>
      <c r="UK23" s="71">
        <f t="shared" si="376"/>
        <v>0</v>
      </c>
      <c r="UL23" s="71">
        <f t="shared" si="376"/>
        <v>0</v>
      </c>
      <c r="UM23" s="71">
        <f t="shared" si="376"/>
        <v>0</v>
      </c>
      <c r="UN23" s="71">
        <f t="shared" si="376"/>
        <v>0</v>
      </c>
      <c r="UO23" s="71">
        <f t="shared" si="376"/>
        <v>0</v>
      </c>
      <c r="UP23" s="71">
        <f t="shared" si="376"/>
        <v>0</v>
      </c>
      <c r="UQ23" s="71">
        <f t="shared" si="376"/>
        <v>0</v>
      </c>
      <c r="UR23" s="71">
        <f t="shared" si="376"/>
        <v>0</v>
      </c>
      <c r="US23" s="71">
        <f t="shared" si="376"/>
        <v>0</v>
      </c>
      <c r="UT23" s="71">
        <f t="shared" si="376"/>
        <v>0</v>
      </c>
      <c r="UU23" s="71">
        <f t="shared" si="376"/>
        <v>0</v>
      </c>
      <c r="UV23" s="71">
        <f t="shared" si="376"/>
        <v>0</v>
      </c>
      <c r="UW23" s="71">
        <f t="shared" si="376"/>
        <v>0</v>
      </c>
      <c r="UX23" s="71">
        <f t="shared" si="376"/>
        <v>0</v>
      </c>
      <c r="UY23" s="71">
        <f t="shared" si="376"/>
        <v>0</v>
      </c>
      <c r="UZ23" s="71">
        <f t="shared" si="376"/>
        <v>0</v>
      </c>
      <c r="VA23" s="71">
        <f t="shared" si="376"/>
        <v>0</v>
      </c>
      <c r="VB23" s="71">
        <f t="shared" si="376"/>
        <v>0</v>
      </c>
      <c r="VC23" s="71">
        <f t="shared" si="376"/>
        <v>0</v>
      </c>
      <c r="VD23" s="71">
        <f t="shared" si="376"/>
        <v>0</v>
      </c>
      <c r="VE23" s="71">
        <f t="shared" si="376"/>
        <v>0</v>
      </c>
      <c r="VF23" s="59">
        <f t="shared" si="376"/>
        <v>0</v>
      </c>
      <c r="VG23" s="73" t="str">
        <f t="shared" ref="VG23:WE23" si="377">IFERROR(UH23/UH$10,"")</f>
        <v/>
      </c>
      <c r="VH23" s="73" t="str">
        <f t="shared" si="377"/>
        <v/>
      </c>
      <c r="VI23" s="73" t="str">
        <f t="shared" si="377"/>
        <v/>
      </c>
      <c r="VJ23" s="73" t="str">
        <f t="shared" si="377"/>
        <v/>
      </c>
      <c r="VK23" s="73" t="str">
        <f t="shared" si="377"/>
        <v/>
      </c>
      <c r="VL23" s="73" t="str">
        <f t="shared" si="377"/>
        <v/>
      </c>
      <c r="VM23" s="73" t="str">
        <f t="shared" si="377"/>
        <v/>
      </c>
      <c r="VN23" s="73" t="str">
        <f t="shared" si="377"/>
        <v/>
      </c>
      <c r="VO23" s="73" t="str">
        <f t="shared" si="377"/>
        <v/>
      </c>
      <c r="VP23" s="73" t="str">
        <f t="shared" si="377"/>
        <v/>
      </c>
      <c r="VQ23" s="73" t="str">
        <f t="shared" si="377"/>
        <v/>
      </c>
      <c r="VR23" s="73" t="str">
        <f t="shared" si="377"/>
        <v/>
      </c>
      <c r="VS23" s="73" t="str">
        <f t="shared" si="377"/>
        <v/>
      </c>
      <c r="VT23" s="73" t="str">
        <f t="shared" si="377"/>
        <v/>
      </c>
      <c r="VU23" s="73" t="str">
        <f t="shared" si="377"/>
        <v/>
      </c>
      <c r="VV23" s="73" t="str">
        <f t="shared" si="377"/>
        <v/>
      </c>
      <c r="VW23" s="73" t="str">
        <f t="shared" si="377"/>
        <v/>
      </c>
      <c r="VX23" s="73" t="str">
        <f t="shared" si="377"/>
        <v/>
      </c>
      <c r="VY23" s="73" t="str">
        <f t="shared" si="377"/>
        <v/>
      </c>
      <c r="VZ23" s="73" t="str">
        <f t="shared" si="377"/>
        <v/>
      </c>
      <c r="WA23" s="73" t="str">
        <f t="shared" si="377"/>
        <v/>
      </c>
      <c r="WB23" s="73" t="str">
        <f t="shared" si="377"/>
        <v/>
      </c>
      <c r="WC23" s="73" t="str">
        <f t="shared" si="377"/>
        <v/>
      </c>
      <c r="WD23" s="73" t="str">
        <f t="shared" si="377"/>
        <v/>
      </c>
      <c r="WE23" s="62" t="str">
        <f t="shared" si="377"/>
        <v/>
      </c>
      <c r="WF23" s="71">
        <f t="shared" ref="WF23:XD23" si="378">WF22+WF21+WF17</f>
        <v>494988.03</v>
      </c>
      <c r="WG23" s="71">
        <f t="shared" si="378"/>
        <v>73279.39</v>
      </c>
      <c r="WH23" s="71">
        <f t="shared" si="378"/>
        <v>505496.599999999</v>
      </c>
      <c r="WI23" s="71">
        <f t="shared" si="378"/>
        <v>635721.52</v>
      </c>
      <c r="WJ23" s="71">
        <f t="shared" si="378"/>
        <v>137807.32</v>
      </c>
      <c r="WK23" s="71">
        <f t="shared" si="378"/>
        <v>390023.26</v>
      </c>
      <c r="WL23" s="71">
        <f t="shared" si="378"/>
        <v>1000136.42</v>
      </c>
      <c r="WM23" s="71">
        <f t="shared" si="378"/>
        <v>114113.43</v>
      </c>
      <c r="WN23" s="71">
        <f t="shared" si="378"/>
        <v>362661.85</v>
      </c>
      <c r="WO23" s="71">
        <f t="shared" si="378"/>
        <v>906712.27</v>
      </c>
      <c r="WP23" s="71">
        <f t="shared" si="378"/>
        <v>83752.77</v>
      </c>
      <c r="WQ23" s="71">
        <f t="shared" si="378"/>
        <v>99739.8</v>
      </c>
      <c r="WR23" s="71">
        <f t="shared" si="378"/>
        <v>1358.45</v>
      </c>
      <c r="WS23" s="71">
        <f t="shared" si="378"/>
        <v>270064.55</v>
      </c>
      <c r="WT23" s="71">
        <f t="shared" si="378"/>
        <v>1244714.97</v>
      </c>
      <c r="WU23" s="71">
        <f t="shared" si="378"/>
        <v>19547.18</v>
      </c>
      <c r="WV23" s="71">
        <f t="shared" si="378"/>
        <v>242244.98</v>
      </c>
      <c r="WW23" s="71">
        <f t="shared" si="378"/>
        <v>950958.48</v>
      </c>
      <c r="WX23" s="71">
        <f t="shared" si="378"/>
        <v>757746.91</v>
      </c>
      <c r="WY23" s="71">
        <f t="shared" si="378"/>
        <v>381079.62</v>
      </c>
      <c r="WZ23" s="71">
        <f t="shared" si="378"/>
        <v>12500.21</v>
      </c>
      <c r="XA23" s="71">
        <f t="shared" si="378"/>
        <v>122036.52</v>
      </c>
      <c r="XB23" s="71">
        <f t="shared" si="378"/>
        <v>23529.7</v>
      </c>
      <c r="XC23" s="71">
        <f t="shared" si="378"/>
        <v>0</v>
      </c>
      <c r="XD23" s="59">
        <f t="shared" si="378"/>
        <v>8830214.23</v>
      </c>
      <c r="XE23" s="73">
        <f t="shared" ref="XE23:YC23" si="379">IFERROR(WF23/WF$10,"")</f>
        <v>0.290271535884757</v>
      </c>
      <c r="XF23" s="73">
        <f t="shared" si="379"/>
        <v>0.474429905699791</v>
      </c>
      <c r="XG23" s="73">
        <f t="shared" si="379"/>
        <v>0.380195160189104</v>
      </c>
      <c r="XH23" s="73">
        <f t="shared" si="379"/>
        <v>0.503525098933967</v>
      </c>
      <c r="XI23" s="73">
        <f t="shared" si="379"/>
        <v>0.325129909395501</v>
      </c>
      <c r="XJ23" s="73">
        <f t="shared" si="379"/>
        <v>0.365563299026259</v>
      </c>
      <c r="XK23" s="73">
        <f t="shared" si="379"/>
        <v>0.38876349369996</v>
      </c>
      <c r="XL23" s="73">
        <f t="shared" si="379"/>
        <v>0.348302546930461</v>
      </c>
      <c r="XM23" s="73">
        <f t="shared" si="379"/>
        <v>0.707818250469432</v>
      </c>
      <c r="XN23" s="73">
        <f t="shared" si="379"/>
        <v>0.471925718283623</v>
      </c>
      <c r="XO23" s="73">
        <f t="shared" si="379"/>
        <v>0.379063402650233</v>
      </c>
      <c r="XP23" s="73">
        <f t="shared" si="379"/>
        <v>0.374061796452819</v>
      </c>
      <c r="XQ23" s="73">
        <f t="shared" si="379"/>
        <v>0.424991083774973</v>
      </c>
      <c r="XR23" s="73">
        <f t="shared" si="379"/>
        <v>0.372379603323269</v>
      </c>
      <c r="XS23" s="73">
        <f t="shared" si="379"/>
        <v>0.492964965234517</v>
      </c>
      <c r="XT23" s="73">
        <f t="shared" si="379"/>
        <v>0.272302948205662</v>
      </c>
      <c r="XU23" s="73">
        <f t="shared" si="379"/>
        <v>0.785591349644406</v>
      </c>
      <c r="XV23" s="73">
        <f t="shared" si="379"/>
        <v>0.441773780309787</v>
      </c>
      <c r="XW23" s="73">
        <f t="shared" si="379"/>
        <v>0.472547067392117</v>
      </c>
      <c r="XX23" s="73">
        <f t="shared" si="379"/>
        <v>0.497326203417936</v>
      </c>
      <c r="XY23" s="73">
        <f t="shared" si="379"/>
        <v>1.73941133743178</v>
      </c>
      <c r="XZ23" s="73">
        <f t="shared" si="379"/>
        <v>0.569873855077297</v>
      </c>
      <c r="YA23" s="73">
        <f t="shared" si="379"/>
        <v>0.816947874380766</v>
      </c>
      <c r="YB23" s="73" t="str">
        <f t="shared" si="379"/>
        <v/>
      </c>
      <c r="YC23" s="62">
        <f t="shared" si="379"/>
        <v>0.437786407154348</v>
      </c>
    </row>
    <row r="24" s="18" customFormat="1" customHeight="1" spans="1:653">
      <c r="A24" s="67"/>
      <c r="B24" s="68" t="s">
        <v>73</v>
      </c>
      <c r="C24" s="37">
        <v>14.72</v>
      </c>
      <c r="D24" s="49">
        <v>0</v>
      </c>
      <c r="E24" s="49">
        <v>5.99</v>
      </c>
      <c r="F24" s="49">
        <v>19.69</v>
      </c>
      <c r="G24" s="49">
        <v>0</v>
      </c>
      <c r="H24" s="49">
        <v>5.22</v>
      </c>
      <c r="I24" s="49">
        <v>50.88</v>
      </c>
      <c r="J24" s="49">
        <v>7.86</v>
      </c>
      <c r="K24" s="49">
        <v>0</v>
      </c>
      <c r="L24" s="46"/>
      <c r="M24" s="37">
        <v>0</v>
      </c>
      <c r="N24" s="37">
        <v>0</v>
      </c>
      <c r="O24" s="49">
        <v>0</v>
      </c>
      <c r="P24" s="37">
        <v>0</v>
      </c>
      <c r="Q24" s="46"/>
      <c r="R24" s="49">
        <v>0</v>
      </c>
      <c r="S24" s="40" t="str">
        <f>IFERROR(#REF!/#REF!,"")</f>
        <v/>
      </c>
      <c r="T24" s="49"/>
      <c r="U24" s="49"/>
      <c r="V24" s="49"/>
      <c r="W24" s="45"/>
      <c r="X24" s="46"/>
      <c r="Y24" s="45"/>
      <c r="Z24" s="45"/>
      <c r="AA24" s="47">
        <f>SUM(C24:Z24)</f>
        <v>104.36</v>
      </c>
      <c r="AB24" s="40">
        <f t="shared" ref="AB24:AZ24" si="380">IFERROR(C24/C$10,"")</f>
        <v>4.78687480553282e-5</v>
      </c>
      <c r="AC24" s="40">
        <f t="shared" si="380"/>
        <v>0</v>
      </c>
      <c r="AD24" s="40">
        <f t="shared" si="380"/>
        <v>3.34256454051307e-5</v>
      </c>
      <c r="AE24" s="40">
        <f t="shared" si="380"/>
        <v>0.000138109417449013</v>
      </c>
      <c r="AF24" s="40">
        <f t="shared" si="380"/>
        <v>0</v>
      </c>
      <c r="AG24" s="40">
        <f t="shared" si="380"/>
        <v>3.53607172508278e-5</v>
      </c>
      <c r="AH24" s="40">
        <f t="shared" si="380"/>
        <v>0.000116484932543476</v>
      </c>
      <c r="AI24" s="40">
        <f t="shared" si="380"/>
        <v>0.000143769117771596</v>
      </c>
      <c r="AJ24" s="40">
        <f t="shared" si="380"/>
        <v>0</v>
      </c>
      <c r="AK24" s="40">
        <f t="shared" si="380"/>
        <v>0</v>
      </c>
      <c r="AL24" s="40">
        <f t="shared" si="380"/>
        <v>0</v>
      </c>
      <c r="AM24" s="40">
        <f t="shared" si="380"/>
        <v>0</v>
      </c>
      <c r="AN24" s="40">
        <f t="shared" si="380"/>
        <v>0</v>
      </c>
      <c r="AO24" s="40">
        <f t="shared" si="380"/>
        <v>0</v>
      </c>
      <c r="AP24" s="40">
        <f t="shared" si="380"/>
        <v>0</v>
      </c>
      <c r="AQ24" s="40">
        <f t="shared" si="380"/>
        <v>0</v>
      </c>
      <c r="AR24" s="40" t="str">
        <f t="shared" si="380"/>
        <v/>
      </c>
      <c r="AS24" s="40">
        <f t="shared" si="380"/>
        <v>0</v>
      </c>
      <c r="AT24" s="40">
        <f t="shared" si="380"/>
        <v>0</v>
      </c>
      <c r="AU24" s="40">
        <f t="shared" si="380"/>
        <v>0</v>
      </c>
      <c r="AV24" s="40" t="str">
        <f t="shared" si="380"/>
        <v/>
      </c>
      <c r="AW24" s="40" t="str">
        <f t="shared" si="380"/>
        <v/>
      </c>
      <c r="AX24" s="40" t="str">
        <f t="shared" si="380"/>
        <v/>
      </c>
      <c r="AY24" s="40" t="str">
        <f t="shared" si="380"/>
        <v/>
      </c>
      <c r="AZ24" s="41">
        <f t="shared" si="380"/>
        <v>3.64026716616974e-5</v>
      </c>
      <c r="BA24" s="37">
        <v>6.29</v>
      </c>
      <c r="BB24" s="49">
        <v>0</v>
      </c>
      <c r="BC24" s="49">
        <v>8.89</v>
      </c>
      <c r="BD24" s="49">
        <v>1</v>
      </c>
      <c r="BE24" s="49">
        <v>5.75</v>
      </c>
      <c r="BF24" s="49">
        <v>9.8</v>
      </c>
      <c r="BG24" s="49">
        <v>19.55</v>
      </c>
      <c r="BH24" s="49">
        <v>0</v>
      </c>
      <c r="BI24" s="49">
        <v>0</v>
      </c>
      <c r="BJ24" s="46"/>
      <c r="BK24" s="37">
        <v>0</v>
      </c>
      <c r="BL24" s="37">
        <v>0</v>
      </c>
      <c r="BM24" s="49">
        <v>0</v>
      </c>
      <c r="BN24" s="37">
        <v>0</v>
      </c>
      <c r="BO24" s="46"/>
      <c r="BP24" s="49">
        <v>0</v>
      </c>
      <c r="BQ24" s="40" t="str">
        <f>IFERROR(#REF!/#REF!,"")</f>
        <v/>
      </c>
      <c r="BR24" s="46"/>
      <c r="BS24" s="46"/>
      <c r="BT24" s="46"/>
      <c r="BU24" s="45"/>
      <c r="BV24" s="45"/>
      <c r="BW24" s="45"/>
      <c r="BX24" s="45"/>
      <c r="BY24" s="47">
        <f>SUM(BA24:BX24)</f>
        <v>51.28</v>
      </c>
      <c r="BZ24" s="40">
        <f t="shared" ref="BZ24:CX24" si="381">IFERROR(BA24/BA$10,"")</f>
        <v>3.16304040092694e-5</v>
      </c>
      <c r="CA24" s="40">
        <f t="shared" si="381"/>
        <v>0</v>
      </c>
      <c r="CB24" s="40">
        <f t="shared" si="381"/>
        <v>6.26097872126486e-5</v>
      </c>
      <c r="CC24" s="40">
        <f t="shared" si="381"/>
        <v>1.05376765139851e-5</v>
      </c>
      <c r="CD24" s="40">
        <f t="shared" si="381"/>
        <v>8.66057634855355e-5</v>
      </c>
      <c r="CE24" s="40">
        <f t="shared" si="381"/>
        <v>8.73448614884312e-5</v>
      </c>
      <c r="CF24" s="40">
        <f t="shared" si="381"/>
        <v>7.15375322120151e-5</v>
      </c>
      <c r="CG24" s="40">
        <f t="shared" si="381"/>
        <v>0</v>
      </c>
      <c r="CH24" s="40">
        <f t="shared" si="381"/>
        <v>0</v>
      </c>
      <c r="CI24" s="40">
        <f t="shared" si="381"/>
        <v>0</v>
      </c>
      <c r="CJ24" s="40">
        <f t="shared" si="381"/>
        <v>0</v>
      </c>
      <c r="CK24" s="40">
        <f t="shared" si="381"/>
        <v>0</v>
      </c>
      <c r="CL24" s="40">
        <f t="shared" si="381"/>
        <v>0</v>
      </c>
      <c r="CM24" s="40">
        <f t="shared" si="381"/>
        <v>0</v>
      </c>
      <c r="CN24" s="40">
        <f t="shared" si="381"/>
        <v>0</v>
      </c>
      <c r="CO24" s="40">
        <f t="shared" si="381"/>
        <v>0</v>
      </c>
      <c r="CP24" s="40" t="str">
        <f t="shared" si="381"/>
        <v/>
      </c>
      <c r="CQ24" s="40">
        <f t="shared" si="381"/>
        <v>0</v>
      </c>
      <c r="CR24" s="40">
        <f t="shared" si="381"/>
        <v>0</v>
      </c>
      <c r="CS24" s="40">
        <f t="shared" si="381"/>
        <v>0</v>
      </c>
      <c r="CT24" s="40" t="str">
        <f t="shared" si="381"/>
        <v/>
      </c>
      <c r="CU24" s="40" t="str">
        <f t="shared" si="381"/>
        <v/>
      </c>
      <c r="CV24" s="40" t="str">
        <f t="shared" si="381"/>
        <v/>
      </c>
      <c r="CW24" s="40" t="str">
        <f t="shared" si="381"/>
        <v/>
      </c>
      <c r="CX24" s="41">
        <f t="shared" si="381"/>
        <v>2.57723069053764e-5</v>
      </c>
      <c r="CY24" s="42">
        <v>17.27</v>
      </c>
      <c r="CZ24" s="49">
        <v>0</v>
      </c>
      <c r="DA24" s="49">
        <v>6.49</v>
      </c>
      <c r="DB24" s="49">
        <v>5</v>
      </c>
      <c r="DC24" s="49">
        <v>27.24</v>
      </c>
      <c r="DD24" s="49">
        <v>13.19</v>
      </c>
      <c r="DE24" s="49">
        <v>20.48</v>
      </c>
      <c r="DF24" s="49">
        <v>0</v>
      </c>
      <c r="DG24" s="49">
        <v>0</v>
      </c>
      <c r="DH24" s="46"/>
      <c r="DI24" s="49">
        <v>0</v>
      </c>
      <c r="DJ24" s="49">
        <v>0</v>
      </c>
      <c r="DK24" s="49">
        <v>0</v>
      </c>
      <c r="DL24" s="49">
        <v>0</v>
      </c>
      <c r="DM24" s="46"/>
      <c r="DN24" s="49">
        <v>0</v>
      </c>
      <c r="DO24" s="49"/>
      <c r="DP24" s="46"/>
      <c r="DQ24" s="46"/>
      <c r="DR24" s="46"/>
      <c r="DS24" s="45"/>
      <c r="DT24" s="45"/>
      <c r="DU24" s="45"/>
      <c r="DV24" s="45"/>
      <c r="DW24" s="47">
        <f>SUM(CY24:DV24)</f>
        <v>89.67</v>
      </c>
      <c r="DX24" s="40">
        <f t="shared" ref="DX24:EV24" si="382">IFERROR(CY24/CY$10,"")</f>
        <v>4.55091434905084e-5</v>
      </c>
      <c r="DY24" s="40">
        <f t="shared" si="382"/>
        <v>0</v>
      </c>
      <c r="DZ24" s="40">
        <f t="shared" si="382"/>
        <v>1.87511248146783e-5</v>
      </c>
      <c r="EA24" s="40">
        <f t="shared" si="382"/>
        <v>1.96193377610264e-5</v>
      </c>
      <c r="EB24" s="40">
        <f t="shared" si="382"/>
        <v>0.000229154954092046</v>
      </c>
      <c r="EC24" s="40">
        <f t="shared" si="382"/>
        <v>5.6077662162654e-5</v>
      </c>
      <c r="ED24" s="40">
        <f t="shared" si="382"/>
        <v>3.90721262866044e-5</v>
      </c>
      <c r="EE24" s="40">
        <f t="shared" si="382"/>
        <v>0</v>
      </c>
      <c r="EF24" s="40">
        <f t="shared" si="382"/>
        <v>0</v>
      </c>
      <c r="EG24" s="40">
        <f t="shared" si="382"/>
        <v>0</v>
      </c>
      <c r="EH24" s="40">
        <f t="shared" si="382"/>
        <v>0</v>
      </c>
      <c r="EI24" s="40">
        <f t="shared" si="382"/>
        <v>0</v>
      </c>
      <c r="EJ24" s="40">
        <f t="shared" si="382"/>
        <v>0</v>
      </c>
      <c r="EK24" s="40">
        <f t="shared" si="382"/>
        <v>0</v>
      </c>
      <c r="EL24" s="40">
        <f t="shared" si="382"/>
        <v>0</v>
      </c>
      <c r="EM24" s="40">
        <f t="shared" si="382"/>
        <v>0</v>
      </c>
      <c r="EN24" s="40">
        <f t="shared" si="382"/>
        <v>0</v>
      </c>
      <c r="EO24" s="40">
        <f t="shared" si="382"/>
        <v>0</v>
      </c>
      <c r="EP24" s="40">
        <f t="shared" si="382"/>
        <v>0</v>
      </c>
      <c r="EQ24" s="40">
        <f t="shared" si="382"/>
        <v>0</v>
      </c>
      <c r="ER24" s="40" t="str">
        <f t="shared" si="382"/>
        <v/>
      </c>
      <c r="ES24" s="40" t="str">
        <f t="shared" si="382"/>
        <v/>
      </c>
      <c r="ET24" s="40" t="str">
        <f t="shared" si="382"/>
        <v/>
      </c>
      <c r="EU24" s="40" t="str">
        <f t="shared" si="382"/>
        <v/>
      </c>
      <c r="EV24" s="41">
        <f t="shared" si="382"/>
        <v>2.1295971208359e-5</v>
      </c>
      <c r="EW24" s="37">
        <v>16.61</v>
      </c>
      <c r="EX24" s="49">
        <v>0</v>
      </c>
      <c r="EY24" s="49">
        <v>8.51</v>
      </c>
      <c r="EZ24" s="49">
        <v>11.16</v>
      </c>
      <c r="FA24" s="49">
        <v>4.5</v>
      </c>
      <c r="FB24" s="49">
        <v>15.05</v>
      </c>
      <c r="FC24" s="49">
        <v>36.73</v>
      </c>
      <c r="FD24" s="49">
        <v>0</v>
      </c>
      <c r="FE24" s="49">
        <v>0</v>
      </c>
      <c r="FF24" s="46"/>
      <c r="FG24" s="37">
        <v>0</v>
      </c>
      <c r="FH24" s="37">
        <v>0</v>
      </c>
      <c r="FI24" s="49">
        <v>0</v>
      </c>
      <c r="FJ24" s="37">
        <v>0</v>
      </c>
      <c r="FK24" s="46"/>
      <c r="FL24" s="49">
        <v>0</v>
      </c>
      <c r="FM24" s="45"/>
      <c r="FN24" s="46"/>
      <c r="FO24" s="46"/>
      <c r="FP24" s="46"/>
      <c r="FQ24" s="45"/>
      <c r="FR24" s="45"/>
      <c r="FS24" s="45"/>
      <c r="FT24" s="45"/>
      <c r="FU24" s="47">
        <f>SUM(EW24:FT24)</f>
        <v>92.56</v>
      </c>
      <c r="FV24" s="40">
        <f t="shared" ref="FV24:GT24" si="383">IFERROR(EW24/EW$10,"")</f>
        <v>5.34055850988534e-5</v>
      </c>
      <c r="FW24" s="40">
        <f t="shared" si="383"/>
        <v>0</v>
      </c>
      <c r="FX24" s="40">
        <f t="shared" si="383"/>
        <v>2.94897095121533e-5</v>
      </c>
      <c r="FY24" s="40">
        <f t="shared" si="383"/>
        <v>3.75313934468114e-5</v>
      </c>
      <c r="FZ24" s="40">
        <f t="shared" si="383"/>
        <v>5.97709973853509e-5</v>
      </c>
      <c r="GA24" s="40">
        <f t="shared" si="383"/>
        <v>7.79144078391102e-5</v>
      </c>
      <c r="GB24" s="40">
        <f t="shared" si="383"/>
        <v>8.24787419631773e-5</v>
      </c>
      <c r="GC24" s="40">
        <f t="shared" si="383"/>
        <v>0</v>
      </c>
      <c r="GD24" s="40">
        <f t="shared" si="383"/>
        <v>0</v>
      </c>
      <c r="GE24" s="40">
        <f t="shared" si="383"/>
        <v>0</v>
      </c>
      <c r="GF24" s="40">
        <f t="shared" si="383"/>
        <v>0</v>
      </c>
      <c r="GG24" s="40">
        <f t="shared" si="383"/>
        <v>0</v>
      </c>
      <c r="GH24" s="40">
        <f t="shared" si="383"/>
        <v>0</v>
      </c>
      <c r="GI24" s="40">
        <f t="shared" si="383"/>
        <v>0</v>
      </c>
      <c r="GJ24" s="40">
        <f t="shared" si="383"/>
        <v>0</v>
      </c>
      <c r="GK24" s="40">
        <f t="shared" si="383"/>
        <v>0</v>
      </c>
      <c r="GL24" s="40">
        <f t="shared" si="383"/>
        <v>0</v>
      </c>
      <c r="GM24" s="40">
        <f t="shared" si="383"/>
        <v>0</v>
      </c>
      <c r="GN24" s="40">
        <f t="shared" si="383"/>
        <v>0</v>
      </c>
      <c r="GO24" s="40">
        <f t="shared" si="383"/>
        <v>0</v>
      </c>
      <c r="GP24" s="40" t="str">
        <f t="shared" si="383"/>
        <v/>
      </c>
      <c r="GQ24" s="40" t="str">
        <f t="shared" si="383"/>
        <v/>
      </c>
      <c r="GR24" s="40" t="str">
        <f t="shared" si="383"/>
        <v/>
      </c>
      <c r="GS24" s="40" t="str">
        <f t="shared" si="383"/>
        <v/>
      </c>
      <c r="GT24" s="41">
        <f t="shared" si="383"/>
        <v>2.39417009029618e-5</v>
      </c>
      <c r="GU24" s="37">
        <v>10.63</v>
      </c>
      <c r="GV24" s="49">
        <v>0</v>
      </c>
      <c r="GW24" s="49">
        <v>27.92</v>
      </c>
      <c r="GX24" s="49">
        <v>8</v>
      </c>
      <c r="GY24" s="49">
        <v>10.8</v>
      </c>
      <c r="GZ24" s="49">
        <v>5.71</v>
      </c>
      <c r="HA24" s="49">
        <v>18.43</v>
      </c>
      <c r="HB24" s="49">
        <v>0</v>
      </c>
      <c r="HC24" s="49">
        <v>0</v>
      </c>
      <c r="HD24" s="46"/>
      <c r="HE24" s="37">
        <v>0</v>
      </c>
      <c r="HF24" s="37">
        <v>0</v>
      </c>
      <c r="HG24" s="49"/>
      <c r="HH24" s="37">
        <v>0</v>
      </c>
      <c r="HI24" s="46"/>
      <c r="HJ24" s="49">
        <v>0</v>
      </c>
      <c r="HK24" s="45"/>
      <c r="HL24" s="46"/>
      <c r="HM24" s="46"/>
      <c r="HN24" s="46"/>
      <c r="HO24" s="45"/>
      <c r="HP24" s="46"/>
      <c r="HQ24" s="45"/>
      <c r="HR24" s="45"/>
      <c r="HS24" s="47">
        <f>SUM(GU24:HR24)</f>
        <v>81.49</v>
      </c>
      <c r="HT24" s="40">
        <f t="shared" ref="HT24:IR24" si="384">IFERROR(GU24/GU$10,"")</f>
        <v>3.99246532029307e-5</v>
      </c>
      <c r="HU24" s="40">
        <f t="shared" si="384"/>
        <v>0</v>
      </c>
      <c r="HV24" s="40">
        <f t="shared" si="384"/>
        <v>0.000135964949872178</v>
      </c>
      <c r="HW24" s="40">
        <f t="shared" si="384"/>
        <v>3.00526823521642e-5</v>
      </c>
      <c r="HX24" s="40">
        <f t="shared" si="384"/>
        <v>0.000268553036240733</v>
      </c>
      <c r="HY24" s="40">
        <f t="shared" si="384"/>
        <v>3.20207876037034e-5</v>
      </c>
      <c r="HZ24" s="40">
        <f t="shared" si="384"/>
        <v>3.93555823416477e-5</v>
      </c>
      <c r="IA24" s="40">
        <f t="shared" si="384"/>
        <v>0</v>
      </c>
      <c r="IB24" s="40">
        <f t="shared" si="384"/>
        <v>0</v>
      </c>
      <c r="IC24" s="40">
        <f t="shared" si="384"/>
        <v>0</v>
      </c>
      <c r="ID24" s="40">
        <f t="shared" si="384"/>
        <v>0</v>
      </c>
      <c r="IE24" s="40">
        <f t="shared" si="384"/>
        <v>0</v>
      </c>
      <c r="IF24" s="40" t="str">
        <f t="shared" si="384"/>
        <v/>
      </c>
      <c r="IG24" s="40">
        <f t="shared" si="384"/>
        <v>0</v>
      </c>
      <c r="IH24" s="40">
        <f t="shared" si="384"/>
        <v>0</v>
      </c>
      <c r="II24" s="40">
        <f t="shared" si="384"/>
        <v>0</v>
      </c>
      <c r="IJ24" s="40">
        <f t="shared" si="384"/>
        <v>0</v>
      </c>
      <c r="IK24" s="40">
        <f t="shared" si="384"/>
        <v>0</v>
      </c>
      <c r="IL24" s="40">
        <f t="shared" si="384"/>
        <v>0</v>
      </c>
      <c r="IM24" s="40">
        <f t="shared" si="384"/>
        <v>0</v>
      </c>
      <c r="IN24" s="40">
        <f t="shared" si="384"/>
        <v>0</v>
      </c>
      <c r="IO24" s="40">
        <f t="shared" si="384"/>
        <v>0</v>
      </c>
      <c r="IP24" s="40" t="str">
        <f t="shared" si="384"/>
        <v/>
      </c>
      <c r="IQ24" s="40" t="str">
        <f t="shared" si="384"/>
        <v/>
      </c>
      <c r="IR24" s="41">
        <f t="shared" si="384"/>
        <v>2.13357969925693e-5</v>
      </c>
      <c r="IS24" s="37">
        <v>11.28</v>
      </c>
      <c r="IT24" s="49">
        <v>0</v>
      </c>
      <c r="IU24" s="49">
        <v>5.79</v>
      </c>
      <c r="IV24" s="49">
        <v>10.27</v>
      </c>
      <c r="IW24" s="49">
        <v>1.75</v>
      </c>
      <c r="IX24" s="49">
        <v>13.31</v>
      </c>
      <c r="IY24" s="49">
        <v>47.92</v>
      </c>
      <c r="IZ24" s="49">
        <v>9.95</v>
      </c>
      <c r="JA24" s="49">
        <v>0</v>
      </c>
      <c r="JB24" s="46"/>
      <c r="JC24" s="37">
        <v>0</v>
      </c>
      <c r="JD24" s="37">
        <v>0</v>
      </c>
      <c r="JE24" s="49"/>
      <c r="JF24" s="37">
        <v>0</v>
      </c>
      <c r="JG24" s="46"/>
      <c r="JH24" s="49"/>
      <c r="JI24" s="45"/>
      <c r="JJ24" s="46"/>
      <c r="JK24" s="46"/>
      <c r="JL24" s="46"/>
      <c r="JM24" s="45"/>
      <c r="JN24" s="46"/>
      <c r="JO24" s="37">
        <v>0</v>
      </c>
      <c r="JP24" s="45"/>
      <c r="JQ24" s="47">
        <f>SUM(IS24:JP24)</f>
        <v>100.27</v>
      </c>
      <c r="JR24" s="40">
        <f t="shared" ref="JR24:KP24" si="385">IFERROR(IS24/IS$10,"")</f>
        <v>4.65846397062199e-5</v>
      </c>
      <c r="JS24" s="40">
        <f t="shared" si="385"/>
        <v>0</v>
      </c>
      <c r="JT24" s="40">
        <f t="shared" si="385"/>
        <v>3.4394223861375e-5</v>
      </c>
      <c r="JU24" s="40">
        <f t="shared" si="385"/>
        <v>4.96914725659071e-5</v>
      </c>
      <c r="JV24" s="40">
        <f t="shared" si="385"/>
        <v>4.7138021743826e-5</v>
      </c>
      <c r="JW24" s="40">
        <f t="shared" si="385"/>
        <v>6.64177953782965e-5</v>
      </c>
      <c r="JX24" s="40">
        <f t="shared" si="385"/>
        <v>0.000112819053141608</v>
      </c>
      <c r="JY24" s="40">
        <f t="shared" si="385"/>
        <v>0.000717086624784959</v>
      </c>
      <c r="JZ24" s="40">
        <f t="shared" si="385"/>
        <v>0</v>
      </c>
      <c r="KA24" s="40">
        <f t="shared" si="385"/>
        <v>0</v>
      </c>
      <c r="KB24" s="40">
        <f t="shared" si="385"/>
        <v>0</v>
      </c>
      <c r="KC24" s="40">
        <f t="shared" si="385"/>
        <v>0</v>
      </c>
      <c r="KD24" s="40" t="str">
        <f t="shared" si="385"/>
        <v/>
      </c>
      <c r="KE24" s="40">
        <f t="shared" si="385"/>
        <v>0</v>
      </c>
      <c r="KF24" s="40">
        <f t="shared" si="385"/>
        <v>0</v>
      </c>
      <c r="KG24" s="40" t="str">
        <f t="shared" si="385"/>
        <v/>
      </c>
      <c r="KH24" s="40">
        <f t="shared" si="385"/>
        <v>0</v>
      </c>
      <c r="KI24" s="40">
        <f t="shared" si="385"/>
        <v>0</v>
      </c>
      <c r="KJ24" s="40">
        <f t="shared" si="385"/>
        <v>0</v>
      </c>
      <c r="KK24" s="40">
        <f t="shared" si="385"/>
        <v>0</v>
      </c>
      <c r="KL24" s="40">
        <f t="shared" si="385"/>
        <v>0</v>
      </c>
      <c r="KM24" s="40">
        <f t="shared" si="385"/>
        <v>0</v>
      </c>
      <c r="KN24" s="40">
        <f t="shared" si="385"/>
        <v>0</v>
      </c>
      <c r="KO24" s="40" t="str">
        <f t="shared" si="385"/>
        <v/>
      </c>
      <c r="KP24" s="41">
        <f t="shared" si="385"/>
        <v>2.93404075073892e-5</v>
      </c>
      <c r="KQ24" s="37"/>
      <c r="KR24" s="49"/>
      <c r="KS24" s="49"/>
      <c r="KT24" s="49"/>
      <c r="KU24" s="49"/>
      <c r="KV24" s="49"/>
      <c r="KW24" s="49"/>
      <c r="KX24" s="49"/>
      <c r="KY24" s="45"/>
      <c r="KZ24" s="49"/>
      <c r="LA24" s="49"/>
      <c r="LB24" s="49"/>
      <c r="LC24" s="49"/>
      <c r="LD24" s="49"/>
      <c r="LE24" s="49"/>
      <c r="LF24" s="49"/>
      <c r="LG24" s="49"/>
      <c r="LH24" s="49"/>
      <c r="LI24" s="49"/>
      <c r="LJ24" s="49"/>
      <c r="LK24" s="45"/>
      <c r="LL24" s="45"/>
      <c r="LM24" s="45"/>
      <c r="LN24" s="45"/>
      <c r="LO24" s="47">
        <f>SUM(KQ24:LN24)</f>
        <v>0</v>
      </c>
      <c r="LP24" s="40" t="str">
        <f t="shared" ref="LP24:MN24" si="386">IFERROR(KQ24/KQ$10,"")</f>
        <v/>
      </c>
      <c r="LQ24" s="40" t="str">
        <f t="shared" si="386"/>
        <v/>
      </c>
      <c r="LR24" s="40" t="str">
        <f t="shared" si="386"/>
        <v/>
      </c>
      <c r="LS24" s="40" t="str">
        <f t="shared" si="386"/>
        <v/>
      </c>
      <c r="LT24" s="40" t="str">
        <f t="shared" si="386"/>
        <v/>
      </c>
      <c r="LU24" s="40" t="str">
        <f t="shared" si="386"/>
        <v/>
      </c>
      <c r="LV24" s="40" t="str">
        <f t="shared" si="386"/>
        <v/>
      </c>
      <c r="LW24" s="40" t="str">
        <f t="shared" si="386"/>
        <v/>
      </c>
      <c r="LX24" s="40" t="str">
        <f t="shared" si="386"/>
        <v/>
      </c>
      <c r="LY24" s="40" t="str">
        <f t="shared" si="386"/>
        <v/>
      </c>
      <c r="LZ24" s="40" t="str">
        <f t="shared" si="386"/>
        <v/>
      </c>
      <c r="MA24" s="40" t="str">
        <f t="shared" si="386"/>
        <v/>
      </c>
      <c r="MB24" s="40" t="str">
        <f t="shared" si="386"/>
        <v/>
      </c>
      <c r="MC24" s="40" t="str">
        <f t="shared" si="386"/>
        <v/>
      </c>
      <c r="MD24" s="40" t="str">
        <f t="shared" si="386"/>
        <v/>
      </c>
      <c r="ME24" s="40" t="str">
        <f t="shared" si="386"/>
        <v/>
      </c>
      <c r="MF24" s="40" t="str">
        <f t="shared" si="386"/>
        <v/>
      </c>
      <c r="MG24" s="40" t="str">
        <f t="shared" si="386"/>
        <v/>
      </c>
      <c r="MH24" s="40" t="str">
        <f t="shared" si="386"/>
        <v/>
      </c>
      <c r="MI24" s="40" t="str">
        <f t="shared" si="386"/>
        <v/>
      </c>
      <c r="MJ24" s="40" t="str">
        <f t="shared" si="386"/>
        <v/>
      </c>
      <c r="MK24" s="40" t="str">
        <f t="shared" si="386"/>
        <v/>
      </c>
      <c r="ML24" s="40" t="str">
        <f t="shared" si="386"/>
        <v/>
      </c>
      <c r="MM24" s="40" t="str">
        <f t="shared" si="386"/>
        <v/>
      </c>
      <c r="MN24" s="41" t="str">
        <f t="shared" si="386"/>
        <v/>
      </c>
      <c r="MO24" s="37"/>
      <c r="MP24" s="49"/>
      <c r="MQ24" s="49"/>
      <c r="MR24" s="49"/>
      <c r="MS24" s="49"/>
      <c r="MT24" s="49"/>
      <c r="MU24" s="49"/>
      <c r="MV24" s="49"/>
      <c r="MW24" s="45"/>
      <c r="MX24" s="49"/>
      <c r="MY24" s="49"/>
      <c r="MZ24" s="49"/>
      <c r="NA24" s="49"/>
      <c r="NB24" s="49"/>
      <c r="NC24" s="49"/>
      <c r="ND24" s="49"/>
      <c r="NE24" s="49"/>
      <c r="NF24" s="49"/>
      <c r="NG24" s="49"/>
      <c r="NH24" s="49"/>
      <c r="NI24" s="45"/>
      <c r="NJ24" s="45"/>
      <c r="NK24" s="45"/>
      <c r="NL24" s="45"/>
      <c r="NM24" s="47">
        <f>SUM(MO24:NL24)</f>
        <v>0</v>
      </c>
      <c r="NN24" s="40" t="str">
        <f t="shared" ref="NN24:OL24" si="387">IFERROR(MO24/MO$10,"")</f>
        <v/>
      </c>
      <c r="NO24" s="40" t="str">
        <f t="shared" si="387"/>
        <v/>
      </c>
      <c r="NP24" s="40" t="str">
        <f t="shared" si="387"/>
        <v/>
      </c>
      <c r="NQ24" s="40" t="str">
        <f t="shared" si="387"/>
        <v/>
      </c>
      <c r="NR24" s="40" t="str">
        <f t="shared" si="387"/>
        <v/>
      </c>
      <c r="NS24" s="40" t="str">
        <f t="shared" si="387"/>
        <v/>
      </c>
      <c r="NT24" s="40" t="str">
        <f t="shared" si="387"/>
        <v/>
      </c>
      <c r="NU24" s="40" t="str">
        <f t="shared" si="387"/>
        <v/>
      </c>
      <c r="NV24" s="40" t="str">
        <f t="shared" si="387"/>
        <v/>
      </c>
      <c r="NW24" s="40" t="str">
        <f t="shared" si="387"/>
        <v/>
      </c>
      <c r="NX24" s="40" t="str">
        <f t="shared" si="387"/>
        <v/>
      </c>
      <c r="NY24" s="40" t="str">
        <f t="shared" si="387"/>
        <v/>
      </c>
      <c r="NZ24" s="40" t="str">
        <f t="shared" si="387"/>
        <v/>
      </c>
      <c r="OA24" s="40" t="str">
        <f t="shared" si="387"/>
        <v/>
      </c>
      <c r="OB24" s="40" t="str">
        <f t="shared" si="387"/>
        <v/>
      </c>
      <c r="OC24" s="40" t="str">
        <f t="shared" si="387"/>
        <v/>
      </c>
      <c r="OD24" s="40" t="str">
        <f t="shared" si="387"/>
        <v/>
      </c>
      <c r="OE24" s="40" t="str">
        <f t="shared" si="387"/>
        <v/>
      </c>
      <c r="OF24" s="40" t="str">
        <f t="shared" si="387"/>
        <v/>
      </c>
      <c r="OG24" s="40" t="str">
        <f t="shared" si="387"/>
        <v/>
      </c>
      <c r="OH24" s="40" t="str">
        <f t="shared" si="387"/>
        <v/>
      </c>
      <c r="OI24" s="40" t="str">
        <f t="shared" si="387"/>
        <v/>
      </c>
      <c r="OJ24" s="40" t="str">
        <f t="shared" si="387"/>
        <v/>
      </c>
      <c r="OK24" s="40" t="str">
        <f t="shared" si="387"/>
        <v/>
      </c>
      <c r="OL24" s="41" t="str">
        <f t="shared" si="387"/>
        <v/>
      </c>
      <c r="OM24" s="37"/>
      <c r="ON24" s="49"/>
      <c r="OO24" s="49"/>
      <c r="OP24" s="49"/>
      <c r="OQ24" s="49"/>
      <c r="OR24" s="49"/>
      <c r="OS24" s="49"/>
      <c r="OT24" s="49"/>
      <c r="OU24" s="45"/>
      <c r="OV24" s="49"/>
      <c r="OW24" s="49"/>
      <c r="OX24" s="49"/>
      <c r="OY24" s="49"/>
      <c r="OZ24" s="49"/>
      <c r="PA24" s="49"/>
      <c r="PB24" s="49"/>
      <c r="PC24" s="49"/>
      <c r="PD24" s="49"/>
      <c r="PE24" s="49"/>
      <c r="PF24" s="49"/>
      <c r="PG24" s="45"/>
      <c r="PH24" s="45"/>
      <c r="PI24" s="45"/>
      <c r="PJ24" s="45"/>
      <c r="PK24" s="47">
        <f>SUM(OM24:PJ24)</f>
        <v>0</v>
      </c>
      <c r="PL24" s="40" t="str">
        <f t="shared" ref="PL24:QJ24" si="388">IFERROR(OM24/OM$10,"")</f>
        <v/>
      </c>
      <c r="PM24" s="40" t="str">
        <f t="shared" si="388"/>
        <v/>
      </c>
      <c r="PN24" s="40" t="str">
        <f t="shared" si="388"/>
        <v/>
      </c>
      <c r="PO24" s="40" t="str">
        <f t="shared" si="388"/>
        <v/>
      </c>
      <c r="PP24" s="40" t="str">
        <f t="shared" si="388"/>
        <v/>
      </c>
      <c r="PQ24" s="40" t="str">
        <f t="shared" si="388"/>
        <v/>
      </c>
      <c r="PR24" s="40" t="str">
        <f t="shared" si="388"/>
        <v/>
      </c>
      <c r="PS24" s="40" t="str">
        <f t="shared" si="388"/>
        <v/>
      </c>
      <c r="PT24" s="40" t="str">
        <f t="shared" si="388"/>
        <v/>
      </c>
      <c r="PU24" s="40" t="str">
        <f t="shared" si="388"/>
        <v/>
      </c>
      <c r="PV24" s="40" t="str">
        <f t="shared" si="388"/>
        <v/>
      </c>
      <c r="PW24" s="40" t="str">
        <f t="shared" si="388"/>
        <v/>
      </c>
      <c r="PX24" s="40" t="str">
        <f t="shared" si="388"/>
        <v/>
      </c>
      <c r="PY24" s="40" t="str">
        <f t="shared" si="388"/>
        <v/>
      </c>
      <c r="PZ24" s="40" t="str">
        <f t="shared" si="388"/>
        <v/>
      </c>
      <c r="QA24" s="40" t="str">
        <f t="shared" si="388"/>
        <v/>
      </c>
      <c r="QB24" s="40" t="str">
        <f t="shared" si="388"/>
        <v/>
      </c>
      <c r="QC24" s="40" t="str">
        <f t="shared" si="388"/>
        <v/>
      </c>
      <c r="QD24" s="40" t="str">
        <f t="shared" si="388"/>
        <v/>
      </c>
      <c r="QE24" s="40" t="str">
        <f t="shared" si="388"/>
        <v/>
      </c>
      <c r="QF24" s="40" t="str">
        <f t="shared" si="388"/>
        <v/>
      </c>
      <c r="QG24" s="40" t="str">
        <f t="shared" si="388"/>
        <v/>
      </c>
      <c r="QH24" s="40" t="str">
        <f t="shared" si="388"/>
        <v/>
      </c>
      <c r="QI24" s="40" t="str">
        <f t="shared" si="388"/>
        <v/>
      </c>
      <c r="QJ24" s="41" t="str">
        <f t="shared" si="388"/>
        <v/>
      </c>
      <c r="QK24" s="37"/>
      <c r="QL24" s="49"/>
      <c r="QM24" s="49"/>
      <c r="QN24" s="49"/>
      <c r="QO24" s="49"/>
      <c r="QP24" s="49"/>
      <c r="QQ24" s="49"/>
      <c r="QR24" s="49"/>
      <c r="QS24" s="45"/>
      <c r="QT24" s="49"/>
      <c r="QU24" s="49"/>
      <c r="QV24" s="49"/>
      <c r="QW24" s="49"/>
      <c r="QX24" s="49"/>
      <c r="QY24" s="49"/>
      <c r="QZ24" s="49"/>
      <c r="RA24" s="49"/>
      <c r="RB24" s="49"/>
      <c r="RC24" s="49"/>
      <c r="RD24" s="49"/>
      <c r="RE24" s="45"/>
      <c r="RF24" s="45"/>
      <c r="RG24" s="45"/>
      <c r="RH24" s="45"/>
      <c r="RI24" s="47">
        <f>SUM(QK24:RH24)</f>
        <v>0</v>
      </c>
      <c r="RJ24" s="40" t="str">
        <f t="shared" ref="RJ24:SH24" si="389">IFERROR(QK24/QK$10,"")</f>
        <v/>
      </c>
      <c r="RK24" s="40" t="str">
        <f t="shared" si="389"/>
        <v/>
      </c>
      <c r="RL24" s="40" t="str">
        <f t="shared" si="389"/>
        <v/>
      </c>
      <c r="RM24" s="40" t="str">
        <f t="shared" si="389"/>
        <v/>
      </c>
      <c r="RN24" s="40" t="str">
        <f t="shared" si="389"/>
        <v/>
      </c>
      <c r="RO24" s="40" t="str">
        <f t="shared" si="389"/>
        <v/>
      </c>
      <c r="RP24" s="40" t="str">
        <f t="shared" si="389"/>
        <v/>
      </c>
      <c r="RQ24" s="40" t="str">
        <f t="shared" si="389"/>
        <v/>
      </c>
      <c r="RR24" s="40" t="str">
        <f t="shared" si="389"/>
        <v/>
      </c>
      <c r="RS24" s="40" t="str">
        <f t="shared" si="389"/>
        <v/>
      </c>
      <c r="RT24" s="40" t="str">
        <f t="shared" si="389"/>
        <v/>
      </c>
      <c r="RU24" s="40" t="str">
        <f t="shared" si="389"/>
        <v/>
      </c>
      <c r="RV24" s="40" t="str">
        <f t="shared" si="389"/>
        <v/>
      </c>
      <c r="RW24" s="40" t="str">
        <f t="shared" si="389"/>
        <v/>
      </c>
      <c r="RX24" s="40" t="str">
        <f t="shared" si="389"/>
        <v/>
      </c>
      <c r="RY24" s="40" t="str">
        <f t="shared" si="389"/>
        <v/>
      </c>
      <c r="RZ24" s="40" t="str">
        <f t="shared" si="389"/>
        <v/>
      </c>
      <c r="SA24" s="40" t="str">
        <f t="shared" si="389"/>
        <v/>
      </c>
      <c r="SB24" s="40" t="str">
        <f t="shared" si="389"/>
        <v/>
      </c>
      <c r="SC24" s="40" t="str">
        <f t="shared" si="389"/>
        <v/>
      </c>
      <c r="SD24" s="40" t="str">
        <f t="shared" si="389"/>
        <v/>
      </c>
      <c r="SE24" s="40" t="str">
        <f t="shared" si="389"/>
        <v/>
      </c>
      <c r="SF24" s="40" t="str">
        <f t="shared" si="389"/>
        <v/>
      </c>
      <c r="SG24" s="40" t="str">
        <f t="shared" si="389"/>
        <v/>
      </c>
      <c r="SH24" s="41" t="str">
        <f t="shared" si="389"/>
        <v/>
      </c>
      <c r="SI24" s="37"/>
      <c r="SJ24" s="49"/>
      <c r="SK24" s="49"/>
      <c r="SL24" s="49"/>
      <c r="SM24" s="49"/>
      <c r="SN24" s="49"/>
      <c r="SO24" s="49"/>
      <c r="SP24" s="49"/>
      <c r="SQ24" s="45"/>
      <c r="SR24" s="49"/>
      <c r="SS24" s="49"/>
      <c r="ST24" s="49"/>
      <c r="SU24" s="49"/>
      <c r="SV24" s="49"/>
      <c r="SW24" s="49"/>
      <c r="SX24" s="49"/>
      <c r="SY24" s="49"/>
      <c r="SZ24" s="49"/>
      <c r="TA24" s="49"/>
      <c r="TB24" s="49"/>
      <c r="TC24" s="45"/>
      <c r="TD24" s="45"/>
      <c r="TE24" s="45"/>
      <c r="TF24" s="45"/>
      <c r="TG24" s="47">
        <f>SUM(SI24:TF24)</f>
        <v>0</v>
      </c>
      <c r="TH24" s="40" t="str">
        <f t="shared" ref="TH24:UA24" si="390">IFERROR(SI24/SI$10,"")</f>
        <v/>
      </c>
      <c r="TI24" s="40" t="str">
        <f t="shared" si="390"/>
        <v/>
      </c>
      <c r="TJ24" s="40" t="str">
        <f t="shared" si="390"/>
        <v/>
      </c>
      <c r="TK24" s="40" t="str">
        <f t="shared" si="390"/>
        <v/>
      </c>
      <c r="TL24" s="40" t="str">
        <f t="shared" si="390"/>
        <v/>
      </c>
      <c r="TM24" s="40" t="str">
        <f t="shared" si="390"/>
        <v/>
      </c>
      <c r="TN24" s="40" t="str">
        <f t="shared" si="390"/>
        <v/>
      </c>
      <c r="TO24" s="40" t="str">
        <f t="shared" si="390"/>
        <v/>
      </c>
      <c r="TP24" s="40" t="str">
        <f t="shared" si="390"/>
        <v/>
      </c>
      <c r="TQ24" s="40" t="str">
        <f t="shared" si="390"/>
        <v/>
      </c>
      <c r="TR24" s="40" t="str">
        <f t="shared" si="390"/>
        <v/>
      </c>
      <c r="TS24" s="40" t="str">
        <f t="shared" si="390"/>
        <v/>
      </c>
      <c r="TT24" s="40" t="str">
        <f t="shared" si="390"/>
        <v/>
      </c>
      <c r="TU24" s="40" t="str">
        <f t="shared" si="390"/>
        <v/>
      </c>
      <c r="TV24" s="40" t="str">
        <f t="shared" si="390"/>
        <v/>
      </c>
      <c r="TW24" s="40" t="str">
        <f t="shared" si="390"/>
        <v/>
      </c>
      <c r="TX24" s="40" t="str">
        <f t="shared" si="390"/>
        <v/>
      </c>
      <c r="TY24" s="40" t="str">
        <f t="shared" si="390"/>
        <v/>
      </c>
      <c r="TZ24" s="40" t="str">
        <f t="shared" si="390"/>
        <v/>
      </c>
      <c r="UA24" s="40" t="str">
        <f t="shared" si="390"/>
        <v/>
      </c>
      <c r="UB24" s="40" t="str">
        <f t="shared" ref="UB24:UG24" si="391">IFERROR(TB24/TB$10,"")</f>
        <v/>
      </c>
      <c r="UC24" s="40" t="str">
        <f t="shared" si="391"/>
        <v/>
      </c>
      <c r="UD24" s="40" t="str">
        <f t="shared" si="391"/>
        <v/>
      </c>
      <c r="UE24" s="40" t="str">
        <f t="shared" si="391"/>
        <v/>
      </c>
      <c r="UF24" s="40" t="str">
        <f t="shared" si="391"/>
        <v/>
      </c>
      <c r="UG24" s="41" t="str">
        <f t="shared" si="391"/>
        <v/>
      </c>
      <c r="UH24" s="37"/>
      <c r="UI24" s="49"/>
      <c r="UJ24" s="49"/>
      <c r="UK24" s="49"/>
      <c r="UL24" s="49"/>
      <c r="UM24" s="49"/>
      <c r="UN24" s="49"/>
      <c r="UO24" s="49"/>
      <c r="UP24" s="45"/>
      <c r="UQ24" s="49"/>
      <c r="UR24" s="49"/>
      <c r="US24" s="49"/>
      <c r="UT24" s="49"/>
      <c r="UU24" s="49"/>
      <c r="UV24" s="49"/>
      <c r="UW24" s="49"/>
      <c r="UX24" s="49"/>
      <c r="UY24" s="49"/>
      <c r="UZ24" s="49"/>
      <c r="VA24" s="49"/>
      <c r="VB24" s="45"/>
      <c r="VC24" s="45"/>
      <c r="VD24" s="45"/>
      <c r="VE24" s="45"/>
      <c r="VF24" s="47">
        <f>SUM(UH24:VE24)</f>
        <v>0</v>
      </c>
      <c r="VG24" s="40" t="str">
        <f t="shared" ref="VG24:WE24" si="392">IFERROR(UH24/UH$10,"")</f>
        <v/>
      </c>
      <c r="VH24" s="40" t="str">
        <f t="shared" si="392"/>
        <v/>
      </c>
      <c r="VI24" s="40" t="str">
        <f t="shared" si="392"/>
        <v/>
      </c>
      <c r="VJ24" s="40" t="str">
        <f t="shared" si="392"/>
        <v/>
      </c>
      <c r="VK24" s="40" t="str">
        <f t="shared" si="392"/>
        <v/>
      </c>
      <c r="VL24" s="40" t="str">
        <f t="shared" si="392"/>
        <v/>
      </c>
      <c r="VM24" s="40" t="str">
        <f t="shared" si="392"/>
        <v/>
      </c>
      <c r="VN24" s="40" t="str">
        <f t="shared" si="392"/>
        <v/>
      </c>
      <c r="VO24" s="40" t="str">
        <f t="shared" si="392"/>
        <v/>
      </c>
      <c r="VP24" s="40" t="str">
        <f t="shared" si="392"/>
        <v/>
      </c>
      <c r="VQ24" s="40" t="str">
        <f t="shared" si="392"/>
        <v/>
      </c>
      <c r="VR24" s="40" t="str">
        <f t="shared" si="392"/>
        <v/>
      </c>
      <c r="VS24" s="40" t="str">
        <f t="shared" si="392"/>
        <v/>
      </c>
      <c r="VT24" s="40" t="str">
        <f t="shared" si="392"/>
        <v/>
      </c>
      <c r="VU24" s="40" t="str">
        <f t="shared" si="392"/>
        <v/>
      </c>
      <c r="VV24" s="40" t="str">
        <f t="shared" si="392"/>
        <v/>
      </c>
      <c r="VW24" s="40" t="str">
        <f t="shared" si="392"/>
        <v/>
      </c>
      <c r="VX24" s="40" t="str">
        <f t="shared" si="392"/>
        <v/>
      </c>
      <c r="VY24" s="40" t="str">
        <f t="shared" si="392"/>
        <v/>
      </c>
      <c r="VZ24" s="40" t="str">
        <f t="shared" si="392"/>
        <v/>
      </c>
      <c r="WA24" s="40" t="str">
        <f t="shared" si="392"/>
        <v/>
      </c>
      <c r="WB24" s="40" t="str">
        <f t="shared" si="392"/>
        <v/>
      </c>
      <c r="WC24" s="40" t="str">
        <f t="shared" si="392"/>
        <v/>
      </c>
      <c r="WD24" s="40" t="str">
        <f t="shared" si="392"/>
        <v/>
      </c>
      <c r="WE24" s="41" t="str">
        <f t="shared" si="392"/>
        <v/>
      </c>
      <c r="WF24" s="37">
        <f t="shared" ref="WF24:XC24" si="393">SUMIF($C$2:$WE$2,WF$2,$C24:$WE24)</f>
        <v>76.8</v>
      </c>
      <c r="WG24" s="49">
        <f t="shared" si="393"/>
        <v>0</v>
      </c>
      <c r="WH24" s="49">
        <f t="shared" si="393"/>
        <v>63.59</v>
      </c>
      <c r="WI24" s="49">
        <f t="shared" si="393"/>
        <v>55.12</v>
      </c>
      <c r="WJ24" s="49">
        <f t="shared" si="393"/>
        <v>50.04</v>
      </c>
      <c r="WK24" s="49">
        <f t="shared" si="393"/>
        <v>62.28</v>
      </c>
      <c r="WL24" s="49">
        <f t="shared" si="393"/>
        <v>193.99</v>
      </c>
      <c r="WM24" s="49">
        <f t="shared" si="393"/>
        <v>17.81</v>
      </c>
      <c r="WN24" s="45">
        <f t="shared" si="393"/>
        <v>0</v>
      </c>
      <c r="WO24" s="49">
        <f t="shared" si="393"/>
        <v>0</v>
      </c>
      <c r="WP24" s="49">
        <f t="shared" si="393"/>
        <v>0</v>
      </c>
      <c r="WQ24" s="49">
        <f t="shared" si="393"/>
        <v>0</v>
      </c>
      <c r="WR24" s="49">
        <f t="shared" si="393"/>
        <v>0</v>
      </c>
      <c r="WS24" s="49">
        <f t="shared" si="393"/>
        <v>0</v>
      </c>
      <c r="WT24" s="49">
        <f t="shared" si="393"/>
        <v>0</v>
      </c>
      <c r="WU24" s="49">
        <f t="shared" si="393"/>
        <v>0</v>
      </c>
      <c r="WV24" s="49">
        <f t="shared" si="393"/>
        <v>0</v>
      </c>
      <c r="WW24" s="49">
        <f t="shared" si="393"/>
        <v>0</v>
      </c>
      <c r="WX24" s="49">
        <f t="shared" si="393"/>
        <v>0</v>
      </c>
      <c r="WY24" s="49">
        <f t="shared" si="393"/>
        <v>0</v>
      </c>
      <c r="WZ24" s="45">
        <f t="shared" si="393"/>
        <v>0</v>
      </c>
      <c r="XA24" s="45">
        <f t="shared" si="393"/>
        <v>0</v>
      </c>
      <c r="XB24" s="45">
        <f t="shared" si="393"/>
        <v>0</v>
      </c>
      <c r="XC24" s="45">
        <f t="shared" si="393"/>
        <v>0</v>
      </c>
      <c r="XD24" s="47">
        <f>SUM(WF24:XC24)</f>
        <v>519.63</v>
      </c>
      <c r="XE24" s="40">
        <f t="shared" ref="XE24:YC24" si="394">IFERROR(WF24/WF$10,"")</f>
        <v>4.50371576782358e-5</v>
      </c>
      <c r="XF24" s="40">
        <f t="shared" si="394"/>
        <v>0</v>
      </c>
      <c r="XG24" s="40">
        <f t="shared" si="394"/>
        <v>4.7827443817476e-5</v>
      </c>
      <c r="XH24" s="40">
        <f t="shared" si="394"/>
        <v>4.36579580525137e-5</v>
      </c>
      <c r="XI24" s="40">
        <f t="shared" si="394"/>
        <v>0.000118059771180158</v>
      </c>
      <c r="XJ24" s="40">
        <f t="shared" si="394"/>
        <v>5.8374165334025e-5</v>
      </c>
      <c r="XK24" s="40">
        <f t="shared" si="394"/>
        <v>7.54059432640751e-5</v>
      </c>
      <c r="XL24" s="40">
        <f t="shared" si="394"/>
        <v>5.43605460008652e-5</v>
      </c>
      <c r="XM24" s="40">
        <f t="shared" si="394"/>
        <v>0</v>
      </c>
      <c r="XN24" s="40">
        <f t="shared" si="394"/>
        <v>0</v>
      </c>
      <c r="XO24" s="40">
        <f t="shared" si="394"/>
        <v>0</v>
      </c>
      <c r="XP24" s="40">
        <f t="shared" si="394"/>
        <v>0</v>
      </c>
      <c r="XQ24" s="40">
        <f t="shared" si="394"/>
        <v>0</v>
      </c>
      <c r="XR24" s="40">
        <f t="shared" si="394"/>
        <v>0</v>
      </c>
      <c r="XS24" s="40">
        <f t="shared" si="394"/>
        <v>0</v>
      </c>
      <c r="XT24" s="40">
        <f t="shared" si="394"/>
        <v>0</v>
      </c>
      <c r="XU24" s="40">
        <f t="shared" si="394"/>
        <v>0</v>
      </c>
      <c r="XV24" s="40">
        <f t="shared" si="394"/>
        <v>0</v>
      </c>
      <c r="XW24" s="40">
        <f t="shared" si="394"/>
        <v>0</v>
      </c>
      <c r="XX24" s="40">
        <f t="shared" si="394"/>
        <v>0</v>
      </c>
      <c r="XY24" s="40">
        <f t="shared" si="394"/>
        <v>0</v>
      </c>
      <c r="XZ24" s="40">
        <f t="shared" si="394"/>
        <v>0</v>
      </c>
      <c r="YA24" s="40">
        <f t="shared" si="394"/>
        <v>0</v>
      </c>
      <c r="YB24" s="40" t="str">
        <f t="shared" si="394"/>
        <v/>
      </c>
      <c r="YC24" s="41">
        <f t="shared" si="394"/>
        <v>2.57623365440834e-5</v>
      </c>
    </row>
    <row r="25" s="18" customFormat="1" customHeight="1" spans="1:653">
      <c r="A25" s="67"/>
      <c r="B25" s="69" t="s">
        <v>74</v>
      </c>
      <c r="C25" s="52">
        <f t="shared" ref="C25:R25" si="395">SUM(C24:C24)</f>
        <v>14.72</v>
      </c>
      <c r="D25" s="52">
        <f t="shared" si="395"/>
        <v>0</v>
      </c>
      <c r="E25" s="52">
        <f t="shared" si="395"/>
        <v>5.99</v>
      </c>
      <c r="F25" s="52">
        <f t="shared" si="395"/>
        <v>19.69</v>
      </c>
      <c r="G25" s="52">
        <f t="shared" si="395"/>
        <v>0</v>
      </c>
      <c r="H25" s="52">
        <f t="shared" si="395"/>
        <v>5.22</v>
      </c>
      <c r="I25" s="52">
        <f t="shared" si="395"/>
        <v>50.88</v>
      </c>
      <c r="J25" s="52">
        <f t="shared" si="395"/>
        <v>7.86</v>
      </c>
      <c r="K25" s="52">
        <f t="shared" si="395"/>
        <v>0</v>
      </c>
      <c r="L25" s="53">
        <f t="shared" si="395"/>
        <v>0</v>
      </c>
      <c r="M25" s="52">
        <f t="shared" si="395"/>
        <v>0</v>
      </c>
      <c r="N25" s="52">
        <f t="shared" si="395"/>
        <v>0</v>
      </c>
      <c r="O25" s="52">
        <f t="shared" si="395"/>
        <v>0</v>
      </c>
      <c r="P25" s="52">
        <f t="shared" si="395"/>
        <v>0</v>
      </c>
      <c r="Q25" s="53">
        <f t="shared" si="395"/>
        <v>0</v>
      </c>
      <c r="R25" s="52">
        <f t="shared" si="395"/>
        <v>0</v>
      </c>
      <c r="S25" s="54" t="str">
        <f>IFERROR(#REF!/#REF!,"")</f>
        <v/>
      </c>
      <c r="T25" s="52">
        <f t="shared" ref="T25:AA25" si="396">SUM(T24:T24)</f>
        <v>0</v>
      </c>
      <c r="U25" s="52">
        <f t="shared" si="396"/>
        <v>0</v>
      </c>
      <c r="V25" s="52">
        <f t="shared" si="396"/>
        <v>0</v>
      </c>
      <c r="W25" s="52">
        <f t="shared" si="396"/>
        <v>0</v>
      </c>
      <c r="X25" s="53">
        <f t="shared" si="396"/>
        <v>0</v>
      </c>
      <c r="Y25" s="52">
        <f t="shared" si="396"/>
        <v>0</v>
      </c>
      <c r="Z25" s="52">
        <f t="shared" si="396"/>
        <v>0</v>
      </c>
      <c r="AA25" s="55">
        <f t="shared" si="396"/>
        <v>104.36</v>
      </c>
      <c r="AB25" s="54">
        <f t="shared" ref="AB25:AZ25" si="397">IFERROR(C25/C$10,"")</f>
        <v>4.78687480553282e-5</v>
      </c>
      <c r="AC25" s="54">
        <f t="shared" si="397"/>
        <v>0</v>
      </c>
      <c r="AD25" s="54">
        <f t="shared" si="397"/>
        <v>3.34256454051307e-5</v>
      </c>
      <c r="AE25" s="54">
        <f t="shared" si="397"/>
        <v>0.000138109417449013</v>
      </c>
      <c r="AF25" s="54">
        <f t="shared" si="397"/>
        <v>0</v>
      </c>
      <c r="AG25" s="54">
        <f t="shared" si="397"/>
        <v>3.53607172508278e-5</v>
      </c>
      <c r="AH25" s="54">
        <f t="shared" si="397"/>
        <v>0.000116484932543476</v>
      </c>
      <c r="AI25" s="54">
        <f t="shared" si="397"/>
        <v>0.000143769117771596</v>
      </c>
      <c r="AJ25" s="54">
        <f t="shared" si="397"/>
        <v>0</v>
      </c>
      <c r="AK25" s="54">
        <f t="shared" si="397"/>
        <v>0</v>
      </c>
      <c r="AL25" s="54">
        <f t="shared" si="397"/>
        <v>0</v>
      </c>
      <c r="AM25" s="54">
        <f t="shared" si="397"/>
        <v>0</v>
      </c>
      <c r="AN25" s="54">
        <f t="shared" si="397"/>
        <v>0</v>
      </c>
      <c r="AO25" s="54">
        <f t="shared" si="397"/>
        <v>0</v>
      </c>
      <c r="AP25" s="54">
        <f t="shared" si="397"/>
        <v>0</v>
      </c>
      <c r="AQ25" s="54">
        <f t="shared" si="397"/>
        <v>0</v>
      </c>
      <c r="AR25" s="54" t="str">
        <f t="shared" si="397"/>
        <v/>
      </c>
      <c r="AS25" s="54">
        <f t="shared" si="397"/>
        <v>0</v>
      </c>
      <c r="AT25" s="54">
        <f t="shared" si="397"/>
        <v>0</v>
      </c>
      <c r="AU25" s="54">
        <f t="shared" si="397"/>
        <v>0</v>
      </c>
      <c r="AV25" s="54" t="str">
        <f t="shared" si="397"/>
        <v/>
      </c>
      <c r="AW25" s="54" t="str">
        <f t="shared" si="397"/>
        <v/>
      </c>
      <c r="AX25" s="54" t="str">
        <f t="shared" si="397"/>
        <v/>
      </c>
      <c r="AY25" s="54" t="str">
        <f t="shared" si="397"/>
        <v/>
      </c>
      <c r="AZ25" s="56">
        <f t="shared" si="397"/>
        <v>3.64026716616974e-5</v>
      </c>
      <c r="BA25" s="52">
        <f t="shared" ref="BA25:BP25" si="398">SUM(BA24:BA24)</f>
        <v>6.29</v>
      </c>
      <c r="BB25" s="52">
        <f t="shared" si="398"/>
        <v>0</v>
      </c>
      <c r="BC25" s="52">
        <f t="shared" si="398"/>
        <v>8.89</v>
      </c>
      <c r="BD25" s="52">
        <f t="shared" si="398"/>
        <v>1</v>
      </c>
      <c r="BE25" s="52">
        <f t="shared" si="398"/>
        <v>5.75</v>
      </c>
      <c r="BF25" s="52">
        <f t="shared" si="398"/>
        <v>9.8</v>
      </c>
      <c r="BG25" s="52">
        <f t="shared" si="398"/>
        <v>19.55</v>
      </c>
      <c r="BH25" s="52">
        <f t="shared" si="398"/>
        <v>0</v>
      </c>
      <c r="BI25" s="52">
        <f t="shared" si="398"/>
        <v>0</v>
      </c>
      <c r="BJ25" s="53">
        <f t="shared" si="398"/>
        <v>0</v>
      </c>
      <c r="BK25" s="52">
        <f t="shared" si="398"/>
        <v>0</v>
      </c>
      <c r="BL25" s="52">
        <f t="shared" si="398"/>
        <v>0</v>
      </c>
      <c r="BM25" s="52">
        <f t="shared" si="398"/>
        <v>0</v>
      </c>
      <c r="BN25" s="52">
        <f t="shared" si="398"/>
        <v>0</v>
      </c>
      <c r="BO25" s="53">
        <f t="shared" si="398"/>
        <v>0</v>
      </c>
      <c r="BP25" s="52">
        <f t="shared" si="398"/>
        <v>0</v>
      </c>
      <c r="BQ25" s="54" t="str">
        <f>IFERROR(#REF!/#REF!,"")</f>
        <v/>
      </c>
      <c r="BR25" s="53">
        <f t="shared" ref="BR25:BY25" si="399">SUM(BR24:BR24)</f>
        <v>0</v>
      </c>
      <c r="BS25" s="53">
        <f t="shared" si="399"/>
        <v>0</v>
      </c>
      <c r="BT25" s="53">
        <f t="shared" si="399"/>
        <v>0</v>
      </c>
      <c r="BU25" s="52">
        <f t="shared" si="399"/>
        <v>0</v>
      </c>
      <c r="BV25" s="52">
        <f t="shared" si="399"/>
        <v>0</v>
      </c>
      <c r="BW25" s="52">
        <f t="shared" si="399"/>
        <v>0</v>
      </c>
      <c r="BX25" s="52">
        <f t="shared" si="399"/>
        <v>0</v>
      </c>
      <c r="BY25" s="55">
        <f t="shared" si="399"/>
        <v>51.28</v>
      </c>
      <c r="BZ25" s="54">
        <f t="shared" ref="BZ25:CX25" si="400">IFERROR(BA25/BA$10,"")</f>
        <v>3.16304040092694e-5</v>
      </c>
      <c r="CA25" s="54">
        <f t="shared" si="400"/>
        <v>0</v>
      </c>
      <c r="CB25" s="54">
        <f t="shared" si="400"/>
        <v>6.26097872126486e-5</v>
      </c>
      <c r="CC25" s="54">
        <f t="shared" si="400"/>
        <v>1.05376765139851e-5</v>
      </c>
      <c r="CD25" s="54">
        <f t="shared" si="400"/>
        <v>8.66057634855355e-5</v>
      </c>
      <c r="CE25" s="54">
        <f t="shared" si="400"/>
        <v>8.73448614884312e-5</v>
      </c>
      <c r="CF25" s="54">
        <f t="shared" si="400"/>
        <v>7.15375322120151e-5</v>
      </c>
      <c r="CG25" s="54">
        <f t="shared" si="400"/>
        <v>0</v>
      </c>
      <c r="CH25" s="54">
        <f t="shared" si="400"/>
        <v>0</v>
      </c>
      <c r="CI25" s="54">
        <f t="shared" si="400"/>
        <v>0</v>
      </c>
      <c r="CJ25" s="54">
        <f t="shared" si="400"/>
        <v>0</v>
      </c>
      <c r="CK25" s="54">
        <f t="shared" si="400"/>
        <v>0</v>
      </c>
      <c r="CL25" s="54">
        <f t="shared" si="400"/>
        <v>0</v>
      </c>
      <c r="CM25" s="54">
        <f t="shared" si="400"/>
        <v>0</v>
      </c>
      <c r="CN25" s="54">
        <f t="shared" si="400"/>
        <v>0</v>
      </c>
      <c r="CO25" s="54">
        <f t="shared" si="400"/>
        <v>0</v>
      </c>
      <c r="CP25" s="54" t="str">
        <f t="shared" si="400"/>
        <v/>
      </c>
      <c r="CQ25" s="54">
        <f t="shared" si="400"/>
        <v>0</v>
      </c>
      <c r="CR25" s="54">
        <f t="shared" si="400"/>
        <v>0</v>
      </c>
      <c r="CS25" s="54">
        <f t="shared" si="400"/>
        <v>0</v>
      </c>
      <c r="CT25" s="54" t="str">
        <f t="shared" si="400"/>
        <v/>
      </c>
      <c r="CU25" s="54" t="str">
        <f t="shared" si="400"/>
        <v/>
      </c>
      <c r="CV25" s="54" t="str">
        <f t="shared" si="400"/>
        <v/>
      </c>
      <c r="CW25" s="54" t="str">
        <f t="shared" si="400"/>
        <v/>
      </c>
      <c r="CX25" s="56">
        <f t="shared" si="400"/>
        <v>2.57723069053764e-5</v>
      </c>
      <c r="CY25" s="57">
        <f t="shared" ref="CY25:DW25" si="401">SUM(CY24:CY24)</f>
        <v>17.27</v>
      </c>
      <c r="CZ25" s="52">
        <f t="shared" si="401"/>
        <v>0</v>
      </c>
      <c r="DA25" s="52">
        <f t="shared" si="401"/>
        <v>6.49</v>
      </c>
      <c r="DB25" s="52">
        <f t="shared" si="401"/>
        <v>5</v>
      </c>
      <c r="DC25" s="52">
        <f t="shared" si="401"/>
        <v>27.24</v>
      </c>
      <c r="DD25" s="52">
        <f t="shared" si="401"/>
        <v>13.19</v>
      </c>
      <c r="DE25" s="52">
        <f t="shared" si="401"/>
        <v>20.48</v>
      </c>
      <c r="DF25" s="52">
        <f t="shared" si="401"/>
        <v>0</v>
      </c>
      <c r="DG25" s="52">
        <f t="shared" si="401"/>
        <v>0</v>
      </c>
      <c r="DH25" s="53">
        <f t="shared" si="401"/>
        <v>0</v>
      </c>
      <c r="DI25" s="52">
        <f t="shared" si="401"/>
        <v>0</v>
      </c>
      <c r="DJ25" s="52">
        <f t="shared" si="401"/>
        <v>0</v>
      </c>
      <c r="DK25" s="52">
        <f t="shared" si="401"/>
        <v>0</v>
      </c>
      <c r="DL25" s="52">
        <f t="shared" si="401"/>
        <v>0</v>
      </c>
      <c r="DM25" s="53">
        <f t="shared" si="401"/>
        <v>0</v>
      </c>
      <c r="DN25" s="52">
        <f t="shared" si="401"/>
        <v>0</v>
      </c>
      <c r="DO25" s="52">
        <f t="shared" si="401"/>
        <v>0</v>
      </c>
      <c r="DP25" s="53">
        <f t="shared" si="401"/>
        <v>0</v>
      </c>
      <c r="DQ25" s="53">
        <f t="shared" si="401"/>
        <v>0</v>
      </c>
      <c r="DR25" s="53">
        <f t="shared" si="401"/>
        <v>0</v>
      </c>
      <c r="DS25" s="52">
        <f t="shared" si="401"/>
        <v>0</v>
      </c>
      <c r="DT25" s="52">
        <f t="shared" si="401"/>
        <v>0</v>
      </c>
      <c r="DU25" s="52">
        <f t="shared" si="401"/>
        <v>0</v>
      </c>
      <c r="DV25" s="52">
        <f t="shared" si="401"/>
        <v>0</v>
      </c>
      <c r="DW25" s="55">
        <f t="shared" si="401"/>
        <v>89.67</v>
      </c>
      <c r="DX25" s="54">
        <f t="shared" ref="DX25:EV25" si="402">IFERROR(CY25/CY$10,"")</f>
        <v>4.55091434905084e-5</v>
      </c>
      <c r="DY25" s="54">
        <f t="shared" si="402"/>
        <v>0</v>
      </c>
      <c r="DZ25" s="54">
        <f t="shared" si="402"/>
        <v>1.87511248146783e-5</v>
      </c>
      <c r="EA25" s="54">
        <f t="shared" si="402"/>
        <v>1.96193377610264e-5</v>
      </c>
      <c r="EB25" s="54">
        <f t="shared" si="402"/>
        <v>0.000229154954092046</v>
      </c>
      <c r="EC25" s="54">
        <f t="shared" si="402"/>
        <v>5.6077662162654e-5</v>
      </c>
      <c r="ED25" s="54">
        <f t="shared" si="402"/>
        <v>3.90721262866044e-5</v>
      </c>
      <c r="EE25" s="54">
        <f t="shared" si="402"/>
        <v>0</v>
      </c>
      <c r="EF25" s="54">
        <f t="shared" si="402"/>
        <v>0</v>
      </c>
      <c r="EG25" s="54">
        <f t="shared" si="402"/>
        <v>0</v>
      </c>
      <c r="EH25" s="54">
        <f t="shared" si="402"/>
        <v>0</v>
      </c>
      <c r="EI25" s="54">
        <f t="shared" si="402"/>
        <v>0</v>
      </c>
      <c r="EJ25" s="54">
        <f t="shared" si="402"/>
        <v>0</v>
      </c>
      <c r="EK25" s="54">
        <f t="shared" si="402"/>
        <v>0</v>
      </c>
      <c r="EL25" s="54">
        <f t="shared" si="402"/>
        <v>0</v>
      </c>
      <c r="EM25" s="54">
        <f t="shared" si="402"/>
        <v>0</v>
      </c>
      <c r="EN25" s="54">
        <f t="shared" si="402"/>
        <v>0</v>
      </c>
      <c r="EO25" s="54">
        <f t="shared" si="402"/>
        <v>0</v>
      </c>
      <c r="EP25" s="54">
        <f t="shared" si="402"/>
        <v>0</v>
      </c>
      <c r="EQ25" s="54">
        <f t="shared" si="402"/>
        <v>0</v>
      </c>
      <c r="ER25" s="54" t="str">
        <f t="shared" si="402"/>
        <v/>
      </c>
      <c r="ES25" s="54" t="str">
        <f t="shared" si="402"/>
        <v/>
      </c>
      <c r="ET25" s="54" t="str">
        <f t="shared" si="402"/>
        <v/>
      </c>
      <c r="EU25" s="54" t="str">
        <f t="shared" si="402"/>
        <v/>
      </c>
      <c r="EV25" s="56">
        <f t="shared" si="402"/>
        <v>2.1295971208359e-5</v>
      </c>
      <c r="EW25" s="52">
        <f t="shared" ref="EW25:FU25" si="403">SUM(EW24:EW24)</f>
        <v>16.61</v>
      </c>
      <c r="EX25" s="52">
        <f t="shared" si="403"/>
        <v>0</v>
      </c>
      <c r="EY25" s="52">
        <f t="shared" si="403"/>
        <v>8.51</v>
      </c>
      <c r="EZ25" s="52">
        <f t="shared" si="403"/>
        <v>11.16</v>
      </c>
      <c r="FA25" s="52">
        <f t="shared" si="403"/>
        <v>4.5</v>
      </c>
      <c r="FB25" s="52">
        <f t="shared" si="403"/>
        <v>15.05</v>
      </c>
      <c r="FC25" s="52">
        <f t="shared" si="403"/>
        <v>36.73</v>
      </c>
      <c r="FD25" s="52">
        <f t="shared" si="403"/>
        <v>0</v>
      </c>
      <c r="FE25" s="52">
        <f t="shared" si="403"/>
        <v>0</v>
      </c>
      <c r="FF25" s="53">
        <f t="shared" si="403"/>
        <v>0</v>
      </c>
      <c r="FG25" s="52">
        <f t="shared" si="403"/>
        <v>0</v>
      </c>
      <c r="FH25" s="52">
        <f t="shared" si="403"/>
        <v>0</v>
      </c>
      <c r="FI25" s="52">
        <f t="shared" si="403"/>
        <v>0</v>
      </c>
      <c r="FJ25" s="52">
        <f t="shared" si="403"/>
        <v>0</v>
      </c>
      <c r="FK25" s="53">
        <f t="shared" si="403"/>
        <v>0</v>
      </c>
      <c r="FL25" s="52">
        <f t="shared" si="403"/>
        <v>0</v>
      </c>
      <c r="FM25" s="52">
        <f t="shared" si="403"/>
        <v>0</v>
      </c>
      <c r="FN25" s="53">
        <f t="shared" si="403"/>
        <v>0</v>
      </c>
      <c r="FO25" s="53">
        <f t="shared" si="403"/>
        <v>0</v>
      </c>
      <c r="FP25" s="53">
        <f t="shared" si="403"/>
        <v>0</v>
      </c>
      <c r="FQ25" s="52">
        <f t="shared" si="403"/>
        <v>0</v>
      </c>
      <c r="FR25" s="52">
        <f t="shared" si="403"/>
        <v>0</v>
      </c>
      <c r="FS25" s="52">
        <f t="shared" si="403"/>
        <v>0</v>
      </c>
      <c r="FT25" s="52">
        <f t="shared" si="403"/>
        <v>0</v>
      </c>
      <c r="FU25" s="55">
        <f t="shared" si="403"/>
        <v>92.56</v>
      </c>
      <c r="FV25" s="54">
        <f t="shared" ref="FV25:GT25" si="404">IFERROR(EW25/EW$10,"")</f>
        <v>5.34055850988534e-5</v>
      </c>
      <c r="FW25" s="54">
        <f t="shared" si="404"/>
        <v>0</v>
      </c>
      <c r="FX25" s="54">
        <f t="shared" si="404"/>
        <v>2.94897095121533e-5</v>
      </c>
      <c r="FY25" s="54">
        <f t="shared" si="404"/>
        <v>3.75313934468114e-5</v>
      </c>
      <c r="FZ25" s="54">
        <f t="shared" si="404"/>
        <v>5.97709973853509e-5</v>
      </c>
      <c r="GA25" s="54">
        <f t="shared" si="404"/>
        <v>7.79144078391102e-5</v>
      </c>
      <c r="GB25" s="54">
        <f t="shared" si="404"/>
        <v>8.24787419631773e-5</v>
      </c>
      <c r="GC25" s="54">
        <f t="shared" si="404"/>
        <v>0</v>
      </c>
      <c r="GD25" s="54">
        <f t="shared" si="404"/>
        <v>0</v>
      </c>
      <c r="GE25" s="54">
        <f t="shared" si="404"/>
        <v>0</v>
      </c>
      <c r="GF25" s="54">
        <f t="shared" si="404"/>
        <v>0</v>
      </c>
      <c r="GG25" s="54">
        <f t="shared" si="404"/>
        <v>0</v>
      </c>
      <c r="GH25" s="54">
        <f t="shared" si="404"/>
        <v>0</v>
      </c>
      <c r="GI25" s="54">
        <f t="shared" si="404"/>
        <v>0</v>
      </c>
      <c r="GJ25" s="54">
        <f t="shared" si="404"/>
        <v>0</v>
      </c>
      <c r="GK25" s="54">
        <f t="shared" si="404"/>
        <v>0</v>
      </c>
      <c r="GL25" s="54">
        <f t="shared" si="404"/>
        <v>0</v>
      </c>
      <c r="GM25" s="54">
        <f t="shared" si="404"/>
        <v>0</v>
      </c>
      <c r="GN25" s="54">
        <f t="shared" si="404"/>
        <v>0</v>
      </c>
      <c r="GO25" s="54">
        <f t="shared" si="404"/>
        <v>0</v>
      </c>
      <c r="GP25" s="54" t="str">
        <f t="shared" si="404"/>
        <v/>
      </c>
      <c r="GQ25" s="54" t="str">
        <f t="shared" si="404"/>
        <v/>
      </c>
      <c r="GR25" s="54" t="str">
        <f t="shared" si="404"/>
        <v/>
      </c>
      <c r="GS25" s="54" t="str">
        <f t="shared" si="404"/>
        <v/>
      </c>
      <c r="GT25" s="56">
        <f t="shared" si="404"/>
        <v>2.39417009029618e-5</v>
      </c>
      <c r="GU25" s="52">
        <f t="shared" ref="GU25:HS25" si="405">SUM(GU24:GU24)</f>
        <v>10.63</v>
      </c>
      <c r="GV25" s="52">
        <f t="shared" si="405"/>
        <v>0</v>
      </c>
      <c r="GW25" s="52">
        <f t="shared" si="405"/>
        <v>27.92</v>
      </c>
      <c r="GX25" s="52">
        <f t="shared" si="405"/>
        <v>8</v>
      </c>
      <c r="GY25" s="52">
        <f t="shared" si="405"/>
        <v>10.8</v>
      </c>
      <c r="GZ25" s="52">
        <f t="shared" si="405"/>
        <v>5.71</v>
      </c>
      <c r="HA25" s="52">
        <f t="shared" si="405"/>
        <v>18.43</v>
      </c>
      <c r="HB25" s="52">
        <f t="shared" si="405"/>
        <v>0</v>
      </c>
      <c r="HC25" s="52">
        <f t="shared" si="405"/>
        <v>0</v>
      </c>
      <c r="HD25" s="53">
        <f t="shared" si="405"/>
        <v>0</v>
      </c>
      <c r="HE25" s="52">
        <f t="shared" si="405"/>
        <v>0</v>
      </c>
      <c r="HF25" s="52">
        <f t="shared" si="405"/>
        <v>0</v>
      </c>
      <c r="HG25" s="52">
        <f t="shared" si="405"/>
        <v>0</v>
      </c>
      <c r="HH25" s="52">
        <f t="shared" si="405"/>
        <v>0</v>
      </c>
      <c r="HI25" s="53">
        <f t="shared" si="405"/>
        <v>0</v>
      </c>
      <c r="HJ25" s="52">
        <f t="shared" si="405"/>
        <v>0</v>
      </c>
      <c r="HK25" s="52">
        <f t="shared" si="405"/>
        <v>0</v>
      </c>
      <c r="HL25" s="53">
        <f t="shared" si="405"/>
        <v>0</v>
      </c>
      <c r="HM25" s="53">
        <f t="shared" si="405"/>
        <v>0</v>
      </c>
      <c r="HN25" s="53">
        <f t="shared" si="405"/>
        <v>0</v>
      </c>
      <c r="HO25" s="52">
        <f t="shared" si="405"/>
        <v>0</v>
      </c>
      <c r="HP25" s="53">
        <f t="shared" si="405"/>
        <v>0</v>
      </c>
      <c r="HQ25" s="52">
        <f t="shared" si="405"/>
        <v>0</v>
      </c>
      <c r="HR25" s="52">
        <f t="shared" si="405"/>
        <v>0</v>
      </c>
      <c r="HS25" s="55">
        <f t="shared" si="405"/>
        <v>81.49</v>
      </c>
      <c r="HT25" s="54">
        <f t="shared" ref="HT25:IR25" si="406">IFERROR(GU25/GU$10,"")</f>
        <v>3.99246532029307e-5</v>
      </c>
      <c r="HU25" s="54">
        <f t="shared" si="406"/>
        <v>0</v>
      </c>
      <c r="HV25" s="54">
        <f t="shared" si="406"/>
        <v>0.000135964949872178</v>
      </c>
      <c r="HW25" s="54">
        <f t="shared" si="406"/>
        <v>3.00526823521642e-5</v>
      </c>
      <c r="HX25" s="54">
        <f t="shared" si="406"/>
        <v>0.000268553036240733</v>
      </c>
      <c r="HY25" s="54">
        <f t="shared" si="406"/>
        <v>3.20207876037034e-5</v>
      </c>
      <c r="HZ25" s="54">
        <f t="shared" si="406"/>
        <v>3.93555823416477e-5</v>
      </c>
      <c r="IA25" s="54">
        <f t="shared" si="406"/>
        <v>0</v>
      </c>
      <c r="IB25" s="54">
        <f t="shared" si="406"/>
        <v>0</v>
      </c>
      <c r="IC25" s="54">
        <f t="shared" si="406"/>
        <v>0</v>
      </c>
      <c r="ID25" s="54">
        <f t="shared" si="406"/>
        <v>0</v>
      </c>
      <c r="IE25" s="54">
        <f t="shared" si="406"/>
        <v>0</v>
      </c>
      <c r="IF25" s="54" t="str">
        <f t="shared" si="406"/>
        <v/>
      </c>
      <c r="IG25" s="54">
        <f t="shared" si="406"/>
        <v>0</v>
      </c>
      <c r="IH25" s="54">
        <f t="shared" si="406"/>
        <v>0</v>
      </c>
      <c r="II25" s="54">
        <f t="shared" si="406"/>
        <v>0</v>
      </c>
      <c r="IJ25" s="54">
        <f t="shared" si="406"/>
        <v>0</v>
      </c>
      <c r="IK25" s="54">
        <f t="shared" si="406"/>
        <v>0</v>
      </c>
      <c r="IL25" s="54">
        <f t="shared" si="406"/>
        <v>0</v>
      </c>
      <c r="IM25" s="54">
        <f t="shared" si="406"/>
        <v>0</v>
      </c>
      <c r="IN25" s="54">
        <f t="shared" si="406"/>
        <v>0</v>
      </c>
      <c r="IO25" s="54">
        <f t="shared" si="406"/>
        <v>0</v>
      </c>
      <c r="IP25" s="54" t="str">
        <f t="shared" si="406"/>
        <v/>
      </c>
      <c r="IQ25" s="54" t="str">
        <f t="shared" si="406"/>
        <v/>
      </c>
      <c r="IR25" s="56">
        <f t="shared" si="406"/>
        <v>2.13357969925693e-5</v>
      </c>
      <c r="IS25" s="52">
        <f t="shared" ref="IS25:JQ25" si="407">SUM(IS24:IS24)</f>
        <v>11.28</v>
      </c>
      <c r="IT25" s="52">
        <f t="shared" si="407"/>
        <v>0</v>
      </c>
      <c r="IU25" s="52">
        <f t="shared" si="407"/>
        <v>5.79</v>
      </c>
      <c r="IV25" s="52">
        <f t="shared" si="407"/>
        <v>10.27</v>
      </c>
      <c r="IW25" s="52">
        <f t="shared" si="407"/>
        <v>1.75</v>
      </c>
      <c r="IX25" s="52">
        <f t="shared" si="407"/>
        <v>13.31</v>
      </c>
      <c r="IY25" s="52">
        <f t="shared" si="407"/>
        <v>47.92</v>
      </c>
      <c r="IZ25" s="52">
        <f t="shared" si="407"/>
        <v>9.95</v>
      </c>
      <c r="JA25" s="52">
        <f t="shared" si="407"/>
        <v>0</v>
      </c>
      <c r="JB25" s="53">
        <f t="shared" si="407"/>
        <v>0</v>
      </c>
      <c r="JC25" s="52">
        <f t="shared" si="407"/>
        <v>0</v>
      </c>
      <c r="JD25" s="52">
        <f t="shared" si="407"/>
        <v>0</v>
      </c>
      <c r="JE25" s="52">
        <f t="shared" si="407"/>
        <v>0</v>
      </c>
      <c r="JF25" s="52">
        <f t="shared" si="407"/>
        <v>0</v>
      </c>
      <c r="JG25" s="53">
        <f t="shared" si="407"/>
        <v>0</v>
      </c>
      <c r="JH25" s="52">
        <f t="shared" si="407"/>
        <v>0</v>
      </c>
      <c r="JI25" s="52">
        <f t="shared" si="407"/>
        <v>0</v>
      </c>
      <c r="JJ25" s="53">
        <f t="shared" si="407"/>
        <v>0</v>
      </c>
      <c r="JK25" s="53">
        <f t="shared" si="407"/>
        <v>0</v>
      </c>
      <c r="JL25" s="53">
        <f t="shared" si="407"/>
        <v>0</v>
      </c>
      <c r="JM25" s="52">
        <f t="shared" si="407"/>
        <v>0</v>
      </c>
      <c r="JN25" s="53">
        <f t="shared" si="407"/>
        <v>0</v>
      </c>
      <c r="JO25" s="52">
        <f t="shared" si="407"/>
        <v>0</v>
      </c>
      <c r="JP25" s="52">
        <f t="shared" si="407"/>
        <v>0</v>
      </c>
      <c r="JQ25" s="55">
        <f t="shared" si="407"/>
        <v>100.27</v>
      </c>
      <c r="JR25" s="54">
        <f t="shared" ref="JR25:KP25" si="408">IFERROR(IS25/IS$10,"")</f>
        <v>4.65846397062199e-5</v>
      </c>
      <c r="JS25" s="54">
        <f t="shared" si="408"/>
        <v>0</v>
      </c>
      <c r="JT25" s="54">
        <f t="shared" si="408"/>
        <v>3.4394223861375e-5</v>
      </c>
      <c r="JU25" s="54">
        <f t="shared" si="408"/>
        <v>4.96914725659071e-5</v>
      </c>
      <c r="JV25" s="54">
        <f t="shared" si="408"/>
        <v>4.7138021743826e-5</v>
      </c>
      <c r="JW25" s="54">
        <f t="shared" si="408"/>
        <v>6.64177953782965e-5</v>
      </c>
      <c r="JX25" s="54">
        <f t="shared" si="408"/>
        <v>0.000112819053141608</v>
      </c>
      <c r="JY25" s="54">
        <f t="shared" si="408"/>
        <v>0.000717086624784959</v>
      </c>
      <c r="JZ25" s="54">
        <f t="shared" si="408"/>
        <v>0</v>
      </c>
      <c r="KA25" s="54">
        <f t="shared" si="408"/>
        <v>0</v>
      </c>
      <c r="KB25" s="54">
        <f t="shared" si="408"/>
        <v>0</v>
      </c>
      <c r="KC25" s="54">
        <f t="shared" si="408"/>
        <v>0</v>
      </c>
      <c r="KD25" s="54" t="str">
        <f t="shared" si="408"/>
        <v/>
      </c>
      <c r="KE25" s="54">
        <f t="shared" si="408"/>
        <v>0</v>
      </c>
      <c r="KF25" s="54">
        <f t="shared" si="408"/>
        <v>0</v>
      </c>
      <c r="KG25" s="54" t="str">
        <f t="shared" si="408"/>
        <v/>
      </c>
      <c r="KH25" s="54">
        <f t="shared" si="408"/>
        <v>0</v>
      </c>
      <c r="KI25" s="54">
        <f t="shared" si="408"/>
        <v>0</v>
      </c>
      <c r="KJ25" s="54">
        <f t="shared" si="408"/>
        <v>0</v>
      </c>
      <c r="KK25" s="54">
        <f t="shared" si="408"/>
        <v>0</v>
      </c>
      <c r="KL25" s="54">
        <f t="shared" si="408"/>
        <v>0</v>
      </c>
      <c r="KM25" s="54">
        <f t="shared" si="408"/>
        <v>0</v>
      </c>
      <c r="KN25" s="54">
        <f t="shared" si="408"/>
        <v>0</v>
      </c>
      <c r="KO25" s="54" t="str">
        <f t="shared" si="408"/>
        <v/>
      </c>
      <c r="KP25" s="56">
        <f t="shared" si="408"/>
        <v>2.93404075073892e-5</v>
      </c>
      <c r="KQ25" s="52">
        <f t="shared" ref="KQ25:LO25" si="409">SUM(KQ24:KQ24)</f>
        <v>0</v>
      </c>
      <c r="KR25" s="52">
        <f t="shared" si="409"/>
        <v>0</v>
      </c>
      <c r="KS25" s="52">
        <f t="shared" si="409"/>
        <v>0</v>
      </c>
      <c r="KT25" s="52">
        <f t="shared" si="409"/>
        <v>0</v>
      </c>
      <c r="KU25" s="52">
        <f t="shared" si="409"/>
        <v>0</v>
      </c>
      <c r="KV25" s="52">
        <f t="shared" si="409"/>
        <v>0</v>
      </c>
      <c r="KW25" s="52">
        <f t="shared" si="409"/>
        <v>0</v>
      </c>
      <c r="KX25" s="52">
        <f t="shared" si="409"/>
        <v>0</v>
      </c>
      <c r="KY25" s="52">
        <f t="shared" si="409"/>
        <v>0</v>
      </c>
      <c r="KZ25" s="52">
        <f t="shared" si="409"/>
        <v>0</v>
      </c>
      <c r="LA25" s="52">
        <f t="shared" si="409"/>
        <v>0</v>
      </c>
      <c r="LB25" s="52">
        <f t="shared" si="409"/>
        <v>0</v>
      </c>
      <c r="LC25" s="52">
        <f t="shared" si="409"/>
        <v>0</v>
      </c>
      <c r="LD25" s="52">
        <f t="shared" si="409"/>
        <v>0</v>
      </c>
      <c r="LE25" s="52">
        <f t="shared" si="409"/>
        <v>0</v>
      </c>
      <c r="LF25" s="52">
        <f t="shared" si="409"/>
        <v>0</v>
      </c>
      <c r="LG25" s="52">
        <f t="shared" si="409"/>
        <v>0</v>
      </c>
      <c r="LH25" s="52">
        <f t="shared" si="409"/>
        <v>0</v>
      </c>
      <c r="LI25" s="52">
        <f t="shared" si="409"/>
        <v>0</v>
      </c>
      <c r="LJ25" s="52">
        <f t="shared" si="409"/>
        <v>0</v>
      </c>
      <c r="LK25" s="52">
        <f t="shared" si="409"/>
        <v>0</v>
      </c>
      <c r="LL25" s="52">
        <f t="shared" si="409"/>
        <v>0</v>
      </c>
      <c r="LM25" s="52">
        <f t="shared" si="409"/>
        <v>0</v>
      </c>
      <c r="LN25" s="52">
        <f t="shared" si="409"/>
        <v>0</v>
      </c>
      <c r="LO25" s="55">
        <f t="shared" si="409"/>
        <v>0</v>
      </c>
      <c r="LP25" s="54" t="str">
        <f t="shared" ref="LP25:MN25" si="410">IFERROR(KQ25/KQ$10,"")</f>
        <v/>
      </c>
      <c r="LQ25" s="54" t="str">
        <f t="shared" si="410"/>
        <v/>
      </c>
      <c r="LR25" s="54" t="str">
        <f t="shared" si="410"/>
        <v/>
      </c>
      <c r="LS25" s="54" t="str">
        <f t="shared" si="410"/>
        <v/>
      </c>
      <c r="LT25" s="54" t="str">
        <f t="shared" si="410"/>
        <v/>
      </c>
      <c r="LU25" s="54" t="str">
        <f t="shared" si="410"/>
        <v/>
      </c>
      <c r="LV25" s="54" t="str">
        <f t="shared" si="410"/>
        <v/>
      </c>
      <c r="LW25" s="54" t="str">
        <f t="shared" si="410"/>
        <v/>
      </c>
      <c r="LX25" s="54" t="str">
        <f t="shared" si="410"/>
        <v/>
      </c>
      <c r="LY25" s="54" t="str">
        <f t="shared" si="410"/>
        <v/>
      </c>
      <c r="LZ25" s="54" t="str">
        <f t="shared" si="410"/>
        <v/>
      </c>
      <c r="MA25" s="54" t="str">
        <f t="shared" si="410"/>
        <v/>
      </c>
      <c r="MB25" s="54" t="str">
        <f t="shared" si="410"/>
        <v/>
      </c>
      <c r="MC25" s="54" t="str">
        <f t="shared" si="410"/>
        <v/>
      </c>
      <c r="MD25" s="54" t="str">
        <f t="shared" si="410"/>
        <v/>
      </c>
      <c r="ME25" s="54" t="str">
        <f t="shared" si="410"/>
        <v/>
      </c>
      <c r="MF25" s="54" t="str">
        <f t="shared" si="410"/>
        <v/>
      </c>
      <c r="MG25" s="54" t="str">
        <f t="shared" si="410"/>
        <v/>
      </c>
      <c r="MH25" s="54" t="str">
        <f t="shared" si="410"/>
        <v/>
      </c>
      <c r="MI25" s="54" t="str">
        <f t="shared" si="410"/>
        <v/>
      </c>
      <c r="MJ25" s="54" t="str">
        <f t="shared" si="410"/>
        <v/>
      </c>
      <c r="MK25" s="54" t="str">
        <f t="shared" si="410"/>
        <v/>
      </c>
      <c r="ML25" s="54" t="str">
        <f t="shared" si="410"/>
        <v/>
      </c>
      <c r="MM25" s="54" t="str">
        <f t="shared" si="410"/>
        <v/>
      </c>
      <c r="MN25" s="56" t="str">
        <f t="shared" si="410"/>
        <v/>
      </c>
      <c r="MO25" s="52">
        <f t="shared" ref="MO25:NM25" si="411">SUM(MO24:MO24)</f>
        <v>0</v>
      </c>
      <c r="MP25" s="52">
        <f t="shared" si="411"/>
        <v>0</v>
      </c>
      <c r="MQ25" s="52">
        <f t="shared" si="411"/>
        <v>0</v>
      </c>
      <c r="MR25" s="52">
        <f t="shared" si="411"/>
        <v>0</v>
      </c>
      <c r="MS25" s="52">
        <f t="shared" si="411"/>
        <v>0</v>
      </c>
      <c r="MT25" s="52">
        <f t="shared" si="411"/>
        <v>0</v>
      </c>
      <c r="MU25" s="52">
        <f t="shared" si="411"/>
        <v>0</v>
      </c>
      <c r="MV25" s="52">
        <f t="shared" si="411"/>
        <v>0</v>
      </c>
      <c r="MW25" s="52">
        <f t="shared" si="411"/>
        <v>0</v>
      </c>
      <c r="MX25" s="52">
        <f t="shared" si="411"/>
        <v>0</v>
      </c>
      <c r="MY25" s="52">
        <f t="shared" si="411"/>
        <v>0</v>
      </c>
      <c r="MZ25" s="52">
        <f t="shared" si="411"/>
        <v>0</v>
      </c>
      <c r="NA25" s="52">
        <f t="shared" si="411"/>
        <v>0</v>
      </c>
      <c r="NB25" s="52">
        <f t="shared" si="411"/>
        <v>0</v>
      </c>
      <c r="NC25" s="52">
        <f t="shared" si="411"/>
        <v>0</v>
      </c>
      <c r="ND25" s="52">
        <f t="shared" si="411"/>
        <v>0</v>
      </c>
      <c r="NE25" s="52">
        <f t="shared" si="411"/>
        <v>0</v>
      </c>
      <c r="NF25" s="52">
        <f t="shared" si="411"/>
        <v>0</v>
      </c>
      <c r="NG25" s="52">
        <f t="shared" si="411"/>
        <v>0</v>
      </c>
      <c r="NH25" s="52">
        <f t="shared" si="411"/>
        <v>0</v>
      </c>
      <c r="NI25" s="52">
        <f t="shared" si="411"/>
        <v>0</v>
      </c>
      <c r="NJ25" s="52">
        <f t="shared" si="411"/>
        <v>0</v>
      </c>
      <c r="NK25" s="52">
        <f t="shared" si="411"/>
        <v>0</v>
      </c>
      <c r="NL25" s="52">
        <f t="shared" si="411"/>
        <v>0</v>
      </c>
      <c r="NM25" s="55">
        <f t="shared" si="411"/>
        <v>0</v>
      </c>
      <c r="NN25" s="54" t="str">
        <f t="shared" ref="NN25:OL25" si="412">IFERROR(MO25/MO$10,"")</f>
        <v/>
      </c>
      <c r="NO25" s="54" t="str">
        <f t="shared" si="412"/>
        <v/>
      </c>
      <c r="NP25" s="54" t="str">
        <f t="shared" si="412"/>
        <v/>
      </c>
      <c r="NQ25" s="54" t="str">
        <f t="shared" si="412"/>
        <v/>
      </c>
      <c r="NR25" s="54" t="str">
        <f t="shared" si="412"/>
        <v/>
      </c>
      <c r="NS25" s="54" t="str">
        <f t="shared" si="412"/>
        <v/>
      </c>
      <c r="NT25" s="54" t="str">
        <f t="shared" si="412"/>
        <v/>
      </c>
      <c r="NU25" s="54" t="str">
        <f t="shared" si="412"/>
        <v/>
      </c>
      <c r="NV25" s="54" t="str">
        <f t="shared" si="412"/>
        <v/>
      </c>
      <c r="NW25" s="54" t="str">
        <f t="shared" si="412"/>
        <v/>
      </c>
      <c r="NX25" s="54" t="str">
        <f t="shared" si="412"/>
        <v/>
      </c>
      <c r="NY25" s="54" t="str">
        <f t="shared" si="412"/>
        <v/>
      </c>
      <c r="NZ25" s="54" t="str">
        <f t="shared" si="412"/>
        <v/>
      </c>
      <c r="OA25" s="54" t="str">
        <f t="shared" si="412"/>
        <v/>
      </c>
      <c r="OB25" s="54" t="str">
        <f t="shared" si="412"/>
        <v/>
      </c>
      <c r="OC25" s="54" t="str">
        <f t="shared" si="412"/>
        <v/>
      </c>
      <c r="OD25" s="54" t="str">
        <f t="shared" si="412"/>
        <v/>
      </c>
      <c r="OE25" s="54" t="str">
        <f t="shared" si="412"/>
        <v/>
      </c>
      <c r="OF25" s="54" t="str">
        <f t="shared" si="412"/>
        <v/>
      </c>
      <c r="OG25" s="54" t="str">
        <f t="shared" si="412"/>
        <v/>
      </c>
      <c r="OH25" s="54" t="str">
        <f t="shared" si="412"/>
        <v/>
      </c>
      <c r="OI25" s="54" t="str">
        <f t="shared" si="412"/>
        <v/>
      </c>
      <c r="OJ25" s="54" t="str">
        <f t="shared" si="412"/>
        <v/>
      </c>
      <c r="OK25" s="54" t="str">
        <f t="shared" si="412"/>
        <v/>
      </c>
      <c r="OL25" s="56" t="str">
        <f t="shared" si="412"/>
        <v/>
      </c>
      <c r="OM25" s="52">
        <f t="shared" ref="OM25:PK25" si="413">SUM(OM24:OM24)</f>
        <v>0</v>
      </c>
      <c r="ON25" s="52">
        <f t="shared" si="413"/>
        <v>0</v>
      </c>
      <c r="OO25" s="52">
        <f t="shared" si="413"/>
        <v>0</v>
      </c>
      <c r="OP25" s="52">
        <f t="shared" si="413"/>
        <v>0</v>
      </c>
      <c r="OQ25" s="52">
        <f t="shared" si="413"/>
        <v>0</v>
      </c>
      <c r="OR25" s="52">
        <f t="shared" si="413"/>
        <v>0</v>
      </c>
      <c r="OS25" s="52">
        <f t="shared" si="413"/>
        <v>0</v>
      </c>
      <c r="OT25" s="52">
        <f t="shared" si="413"/>
        <v>0</v>
      </c>
      <c r="OU25" s="52">
        <f t="shared" si="413"/>
        <v>0</v>
      </c>
      <c r="OV25" s="52">
        <f t="shared" si="413"/>
        <v>0</v>
      </c>
      <c r="OW25" s="52">
        <f t="shared" si="413"/>
        <v>0</v>
      </c>
      <c r="OX25" s="52">
        <f t="shared" si="413"/>
        <v>0</v>
      </c>
      <c r="OY25" s="52">
        <f t="shared" si="413"/>
        <v>0</v>
      </c>
      <c r="OZ25" s="52">
        <f t="shared" si="413"/>
        <v>0</v>
      </c>
      <c r="PA25" s="52">
        <f t="shared" si="413"/>
        <v>0</v>
      </c>
      <c r="PB25" s="52">
        <f t="shared" si="413"/>
        <v>0</v>
      </c>
      <c r="PC25" s="52">
        <f t="shared" si="413"/>
        <v>0</v>
      </c>
      <c r="PD25" s="52">
        <f t="shared" si="413"/>
        <v>0</v>
      </c>
      <c r="PE25" s="52">
        <f t="shared" si="413"/>
        <v>0</v>
      </c>
      <c r="PF25" s="52">
        <f t="shared" si="413"/>
        <v>0</v>
      </c>
      <c r="PG25" s="52">
        <f t="shared" si="413"/>
        <v>0</v>
      </c>
      <c r="PH25" s="52">
        <f t="shared" si="413"/>
        <v>0</v>
      </c>
      <c r="PI25" s="52">
        <f t="shared" si="413"/>
        <v>0</v>
      </c>
      <c r="PJ25" s="52">
        <f t="shared" si="413"/>
        <v>0</v>
      </c>
      <c r="PK25" s="55">
        <f t="shared" si="413"/>
        <v>0</v>
      </c>
      <c r="PL25" s="54" t="str">
        <f t="shared" ref="PL25:QJ25" si="414">IFERROR(OM25/OM$10,"")</f>
        <v/>
      </c>
      <c r="PM25" s="54" t="str">
        <f t="shared" si="414"/>
        <v/>
      </c>
      <c r="PN25" s="54" t="str">
        <f t="shared" si="414"/>
        <v/>
      </c>
      <c r="PO25" s="54" t="str">
        <f t="shared" si="414"/>
        <v/>
      </c>
      <c r="PP25" s="54" t="str">
        <f t="shared" si="414"/>
        <v/>
      </c>
      <c r="PQ25" s="54" t="str">
        <f t="shared" si="414"/>
        <v/>
      </c>
      <c r="PR25" s="54" t="str">
        <f t="shared" si="414"/>
        <v/>
      </c>
      <c r="PS25" s="54" t="str">
        <f t="shared" si="414"/>
        <v/>
      </c>
      <c r="PT25" s="54" t="str">
        <f t="shared" si="414"/>
        <v/>
      </c>
      <c r="PU25" s="54" t="str">
        <f t="shared" si="414"/>
        <v/>
      </c>
      <c r="PV25" s="54" t="str">
        <f t="shared" si="414"/>
        <v/>
      </c>
      <c r="PW25" s="54" t="str">
        <f t="shared" si="414"/>
        <v/>
      </c>
      <c r="PX25" s="54" t="str">
        <f t="shared" si="414"/>
        <v/>
      </c>
      <c r="PY25" s="54" t="str">
        <f t="shared" si="414"/>
        <v/>
      </c>
      <c r="PZ25" s="54" t="str">
        <f t="shared" si="414"/>
        <v/>
      </c>
      <c r="QA25" s="54" t="str">
        <f t="shared" si="414"/>
        <v/>
      </c>
      <c r="QB25" s="54" t="str">
        <f t="shared" si="414"/>
        <v/>
      </c>
      <c r="QC25" s="54" t="str">
        <f t="shared" si="414"/>
        <v/>
      </c>
      <c r="QD25" s="54" t="str">
        <f t="shared" si="414"/>
        <v/>
      </c>
      <c r="QE25" s="54" t="str">
        <f t="shared" si="414"/>
        <v/>
      </c>
      <c r="QF25" s="54" t="str">
        <f t="shared" si="414"/>
        <v/>
      </c>
      <c r="QG25" s="54" t="str">
        <f t="shared" si="414"/>
        <v/>
      </c>
      <c r="QH25" s="54" t="str">
        <f t="shared" si="414"/>
        <v/>
      </c>
      <c r="QI25" s="54" t="str">
        <f t="shared" si="414"/>
        <v/>
      </c>
      <c r="QJ25" s="56" t="str">
        <f t="shared" si="414"/>
        <v/>
      </c>
      <c r="QK25" s="52">
        <f t="shared" ref="QK25:RI25" si="415">SUM(QK24:QK24)</f>
        <v>0</v>
      </c>
      <c r="QL25" s="52">
        <f t="shared" si="415"/>
        <v>0</v>
      </c>
      <c r="QM25" s="52">
        <f t="shared" si="415"/>
        <v>0</v>
      </c>
      <c r="QN25" s="52">
        <f t="shared" si="415"/>
        <v>0</v>
      </c>
      <c r="QO25" s="52">
        <f t="shared" si="415"/>
        <v>0</v>
      </c>
      <c r="QP25" s="52">
        <f t="shared" si="415"/>
        <v>0</v>
      </c>
      <c r="QQ25" s="52">
        <f t="shared" si="415"/>
        <v>0</v>
      </c>
      <c r="QR25" s="52">
        <f t="shared" si="415"/>
        <v>0</v>
      </c>
      <c r="QS25" s="52">
        <f t="shared" si="415"/>
        <v>0</v>
      </c>
      <c r="QT25" s="52">
        <f t="shared" si="415"/>
        <v>0</v>
      </c>
      <c r="QU25" s="52">
        <f t="shared" si="415"/>
        <v>0</v>
      </c>
      <c r="QV25" s="52">
        <f t="shared" si="415"/>
        <v>0</v>
      </c>
      <c r="QW25" s="52">
        <f t="shared" si="415"/>
        <v>0</v>
      </c>
      <c r="QX25" s="52">
        <f t="shared" si="415"/>
        <v>0</v>
      </c>
      <c r="QY25" s="52">
        <f t="shared" si="415"/>
        <v>0</v>
      </c>
      <c r="QZ25" s="52">
        <f t="shared" si="415"/>
        <v>0</v>
      </c>
      <c r="RA25" s="52">
        <f t="shared" si="415"/>
        <v>0</v>
      </c>
      <c r="RB25" s="52">
        <f t="shared" si="415"/>
        <v>0</v>
      </c>
      <c r="RC25" s="52">
        <f t="shared" si="415"/>
        <v>0</v>
      </c>
      <c r="RD25" s="52">
        <f t="shared" si="415"/>
        <v>0</v>
      </c>
      <c r="RE25" s="52">
        <f t="shared" si="415"/>
        <v>0</v>
      </c>
      <c r="RF25" s="52">
        <f t="shared" si="415"/>
        <v>0</v>
      </c>
      <c r="RG25" s="52">
        <f t="shared" si="415"/>
        <v>0</v>
      </c>
      <c r="RH25" s="52">
        <f t="shared" si="415"/>
        <v>0</v>
      </c>
      <c r="RI25" s="55">
        <f t="shared" si="415"/>
        <v>0</v>
      </c>
      <c r="RJ25" s="54" t="str">
        <f t="shared" ref="RJ25:SH25" si="416">IFERROR(QK25/QK$10,"")</f>
        <v/>
      </c>
      <c r="RK25" s="54" t="str">
        <f t="shared" si="416"/>
        <v/>
      </c>
      <c r="RL25" s="54" t="str">
        <f t="shared" si="416"/>
        <v/>
      </c>
      <c r="RM25" s="54" t="str">
        <f t="shared" si="416"/>
        <v/>
      </c>
      <c r="RN25" s="54" t="str">
        <f t="shared" si="416"/>
        <v/>
      </c>
      <c r="RO25" s="54" t="str">
        <f t="shared" si="416"/>
        <v/>
      </c>
      <c r="RP25" s="54" t="str">
        <f t="shared" si="416"/>
        <v/>
      </c>
      <c r="RQ25" s="54" t="str">
        <f t="shared" si="416"/>
        <v/>
      </c>
      <c r="RR25" s="54" t="str">
        <f t="shared" si="416"/>
        <v/>
      </c>
      <c r="RS25" s="54" t="str">
        <f t="shared" si="416"/>
        <v/>
      </c>
      <c r="RT25" s="54" t="str">
        <f t="shared" si="416"/>
        <v/>
      </c>
      <c r="RU25" s="54" t="str">
        <f t="shared" si="416"/>
        <v/>
      </c>
      <c r="RV25" s="54" t="str">
        <f t="shared" si="416"/>
        <v/>
      </c>
      <c r="RW25" s="54" t="str">
        <f t="shared" si="416"/>
        <v/>
      </c>
      <c r="RX25" s="54" t="str">
        <f t="shared" si="416"/>
        <v/>
      </c>
      <c r="RY25" s="54" t="str">
        <f t="shared" si="416"/>
        <v/>
      </c>
      <c r="RZ25" s="54" t="str">
        <f t="shared" si="416"/>
        <v/>
      </c>
      <c r="SA25" s="54" t="str">
        <f t="shared" si="416"/>
        <v/>
      </c>
      <c r="SB25" s="54" t="str">
        <f t="shared" si="416"/>
        <v/>
      </c>
      <c r="SC25" s="54" t="str">
        <f t="shared" si="416"/>
        <v/>
      </c>
      <c r="SD25" s="54" t="str">
        <f t="shared" si="416"/>
        <v/>
      </c>
      <c r="SE25" s="54" t="str">
        <f t="shared" si="416"/>
        <v/>
      </c>
      <c r="SF25" s="54" t="str">
        <f t="shared" si="416"/>
        <v/>
      </c>
      <c r="SG25" s="54" t="str">
        <f t="shared" si="416"/>
        <v/>
      </c>
      <c r="SH25" s="56" t="str">
        <f t="shared" si="416"/>
        <v/>
      </c>
      <c r="SI25" s="52">
        <f t="shared" ref="SI25:TG25" si="417">SUM(SI24:SI24)</f>
        <v>0</v>
      </c>
      <c r="SJ25" s="52">
        <f t="shared" si="417"/>
        <v>0</v>
      </c>
      <c r="SK25" s="52">
        <f t="shared" si="417"/>
        <v>0</v>
      </c>
      <c r="SL25" s="52">
        <f t="shared" si="417"/>
        <v>0</v>
      </c>
      <c r="SM25" s="52">
        <f t="shared" si="417"/>
        <v>0</v>
      </c>
      <c r="SN25" s="52">
        <f t="shared" si="417"/>
        <v>0</v>
      </c>
      <c r="SO25" s="52">
        <f t="shared" si="417"/>
        <v>0</v>
      </c>
      <c r="SP25" s="52">
        <f t="shared" si="417"/>
        <v>0</v>
      </c>
      <c r="SQ25" s="52">
        <f t="shared" si="417"/>
        <v>0</v>
      </c>
      <c r="SR25" s="52">
        <f t="shared" si="417"/>
        <v>0</v>
      </c>
      <c r="SS25" s="52">
        <f t="shared" si="417"/>
        <v>0</v>
      </c>
      <c r="ST25" s="52">
        <f t="shared" si="417"/>
        <v>0</v>
      </c>
      <c r="SU25" s="52">
        <f t="shared" si="417"/>
        <v>0</v>
      </c>
      <c r="SV25" s="52">
        <f t="shared" si="417"/>
        <v>0</v>
      </c>
      <c r="SW25" s="52">
        <f t="shared" si="417"/>
        <v>0</v>
      </c>
      <c r="SX25" s="52">
        <f t="shared" si="417"/>
        <v>0</v>
      </c>
      <c r="SY25" s="52">
        <f t="shared" si="417"/>
        <v>0</v>
      </c>
      <c r="SZ25" s="52">
        <f t="shared" si="417"/>
        <v>0</v>
      </c>
      <c r="TA25" s="52">
        <f t="shared" si="417"/>
        <v>0</v>
      </c>
      <c r="TB25" s="52">
        <f t="shared" si="417"/>
        <v>0</v>
      </c>
      <c r="TC25" s="52">
        <f t="shared" si="417"/>
        <v>0</v>
      </c>
      <c r="TD25" s="52">
        <f t="shared" si="417"/>
        <v>0</v>
      </c>
      <c r="TE25" s="52">
        <f t="shared" si="417"/>
        <v>0</v>
      </c>
      <c r="TF25" s="52">
        <f t="shared" si="417"/>
        <v>0</v>
      </c>
      <c r="TG25" s="55">
        <f t="shared" si="417"/>
        <v>0</v>
      </c>
      <c r="TH25" s="54" t="str">
        <f t="shared" ref="TH25:UA25" si="418">IFERROR(SI25/SI$10,"")</f>
        <v/>
      </c>
      <c r="TI25" s="54" t="str">
        <f t="shared" si="418"/>
        <v/>
      </c>
      <c r="TJ25" s="54" t="str">
        <f t="shared" si="418"/>
        <v/>
      </c>
      <c r="TK25" s="54" t="str">
        <f t="shared" si="418"/>
        <v/>
      </c>
      <c r="TL25" s="54" t="str">
        <f t="shared" si="418"/>
        <v/>
      </c>
      <c r="TM25" s="54" t="str">
        <f t="shared" si="418"/>
        <v/>
      </c>
      <c r="TN25" s="54" t="str">
        <f t="shared" si="418"/>
        <v/>
      </c>
      <c r="TO25" s="54" t="str">
        <f t="shared" si="418"/>
        <v/>
      </c>
      <c r="TP25" s="54" t="str">
        <f t="shared" si="418"/>
        <v/>
      </c>
      <c r="TQ25" s="54" t="str">
        <f t="shared" si="418"/>
        <v/>
      </c>
      <c r="TR25" s="54" t="str">
        <f t="shared" si="418"/>
        <v/>
      </c>
      <c r="TS25" s="54" t="str">
        <f t="shared" si="418"/>
        <v/>
      </c>
      <c r="TT25" s="54" t="str">
        <f t="shared" si="418"/>
        <v/>
      </c>
      <c r="TU25" s="54" t="str">
        <f t="shared" si="418"/>
        <v/>
      </c>
      <c r="TV25" s="54" t="str">
        <f t="shared" si="418"/>
        <v/>
      </c>
      <c r="TW25" s="54" t="str">
        <f t="shared" si="418"/>
        <v/>
      </c>
      <c r="TX25" s="54" t="str">
        <f t="shared" si="418"/>
        <v/>
      </c>
      <c r="TY25" s="54" t="str">
        <f t="shared" si="418"/>
        <v/>
      </c>
      <c r="TZ25" s="54" t="str">
        <f t="shared" si="418"/>
        <v/>
      </c>
      <c r="UA25" s="54" t="str">
        <f t="shared" si="418"/>
        <v/>
      </c>
      <c r="UB25" s="54" t="str">
        <f t="shared" ref="UB25:UG25" si="419">IFERROR(TB25/TB$10,"")</f>
        <v/>
      </c>
      <c r="UC25" s="54" t="str">
        <f t="shared" si="419"/>
        <v/>
      </c>
      <c r="UD25" s="54" t="str">
        <f t="shared" si="419"/>
        <v/>
      </c>
      <c r="UE25" s="54" t="str">
        <f t="shared" si="419"/>
        <v/>
      </c>
      <c r="UF25" s="54" t="str">
        <f t="shared" si="419"/>
        <v/>
      </c>
      <c r="UG25" s="56" t="str">
        <f t="shared" si="419"/>
        <v/>
      </c>
      <c r="UH25" s="52">
        <f t="shared" ref="UH25:VF25" si="420">SUM(UH24:UH24)</f>
        <v>0</v>
      </c>
      <c r="UI25" s="52">
        <f t="shared" si="420"/>
        <v>0</v>
      </c>
      <c r="UJ25" s="52">
        <f t="shared" si="420"/>
        <v>0</v>
      </c>
      <c r="UK25" s="52">
        <f t="shared" si="420"/>
        <v>0</v>
      </c>
      <c r="UL25" s="52">
        <f t="shared" si="420"/>
        <v>0</v>
      </c>
      <c r="UM25" s="52">
        <f t="shared" si="420"/>
        <v>0</v>
      </c>
      <c r="UN25" s="52">
        <f t="shared" si="420"/>
        <v>0</v>
      </c>
      <c r="UO25" s="52">
        <f t="shared" si="420"/>
        <v>0</v>
      </c>
      <c r="UP25" s="52">
        <f t="shared" si="420"/>
        <v>0</v>
      </c>
      <c r="UQ25" s="52">
        <f t="shared" si="420"/>
        <v>0</v>
      </c>
      <c r="UR25" s="52">
        <f t="shared" si="420"/>
        <v>0</v>
      </c>
      <c r="US25" s="52">
        <f t="shared" si="420"/>
        <v>0</v>
      </c>
      <c r="UT25" s="52">
        <f t="shared" si="420"/>
        <v>0</v>
      </c>
      <c r="UU25" s="52">
        <f t="shared" si="420"/>
        <v>0</v>
      </c>
      <c r="UV25" s="52">
        <f t="shared" si="420"/>
        <v>0</v>
      </c>
      <c r="UW25" s="52">
        <f t="shared" si="420"/>
        <v>0</v>
      </c>
      <c r="UX25" s="52">
        <f t="shared" si="420"/>
        <v>0</v>
      </c>
      <c r="UY25" s="52">
        <f t="shared" si="420"/>
        <v>0</v>
      </c>
      <c r="UZ25" s="52">
        <f t="shared" si="420"/>
        <v>0</v>
      </c>
      <c r="VA25" s="52">
        <f t="shared" si="420"/>
        <v>0</v>
      </c>
      <c r="VB25" s="52">
        <f t="shared" si="420"/>
        <v>0</v>
      </c>
      <c r="VC25" s="52">
        <f t="shared" si="420"/>
        <v>0</v>
      </c>
      <c r="VD25" s="52">
        <f t="shared" si="420"/>
        <v>0</v>
      </c>
      <c r="VE25" s="52">
        <f t="shared" si="420"/>
        <v>0</v>
      </c>
      <c r="VF25" s="55">
        <f t="shared" si="420"/>
        <v>0</v>
      </c>
      <c r="VG25" s="54" t="str">
        <f t="shared" ref="VG25:WE25" si="421">IFERROR(UH25/UH$10,"")</f>
        <v/>
      </c>
      <c r="VH25" s="54" t="str">
        <f t="shared" si="421"/>
        <v/>
      </c>
      <c r="VI25" s="54" t="str">
        <f t="shared" si="421"/>
        <v/>
      </c>
      <c r="VJ25" s="54" t="str">
        <f t="shared" si="421"/>
        <v/>
      </c>
      <c r="VK25" s="54" t="str">
        <f t="shared" si="421"/>
        <v/>
      </c>
      <c r="VL25" s="54" t="str">
        <f t="shared" si="421"/>
        <v/>
      </c>
      <c r="VM25" s="54" t="str">
        <f t="shared" si="421"/>
        <v/>
      </c>
      <c r="VN25" s="54" t="str">
        <f t="shared" si="421"/>
        <v/>
      </c>
      <c r="VO25" s="54" t="str">
        <f t="shared" si="421"/>
        <v/>
      </c>
      <c r="VP25" s="54" t="str">
        <f t="shared" si="421"/>
        <v/>
      </c>
      <c r="VQ25" s="54" t="str">
        <f t="shared" si="421"/>
        <v/>
      </c>
      <c r="VR25" s="54" t="str">
        <f t="shared" si="421"/>
        <v/>
      </c>
      <c r="VS25" s="54" t="str">
        <f t="shared" si="421"/>
        <v/>
      </c>
      <c r="VT25" s="54" t="str">
        <f t="shared" si="421"/>
        <v/>
      </c>
      <c r="VU25" s="54" t="str">
        <f t="shared" si="421"/>
        <v/>
      </c>
      <c r="VV25" s="54" t="str">
        <f t="shared" si="421"/>
        <v/>
      </c>
      <c r="VW25" s="54" t="str">
        <f t="shared" si="421"/>
        <v/>
      </c>
      <c r="VX25" s="54" t="str">
        <f t="shared" si="421"/>
        <v/>
      </c>
      <c r="VY25" s="54" t="str">
        <f t="shared" si="421"/>
        <v/>
      </c>
      <c r="VZ25" s="54" t="str">
        <f t="shared" si="421"/>
        <v/>
      </c>
      <c r="WA25" s="54" t="str">
        <f t="shared" si="421"/>
        <v/>
      </c>
      <c r="WB25" s="54" t="str">
        <f t="shared" si="421"/>
        <v/>
      </c>
      <c r="WC25" s="54" t="str">
        <f t="shared" si="421"/>
        <v/>
      </c>
      <c r="WD25" s="54" t="str">
        <f t="shared" si="421"/>
        <v/>
      </c>
      <c r="WE25" s="56" t="str">
        <f t="shared" si="421"/>
        <v/>
      </c>
      <c r="WF25" s="52">
        <f t="shared" ref="WF25:XD25" si="422">SUM(WF24:WF24)</f>
        <v>76.8</v>
      </c>
      <c r="WG25" s="52">
        <f t="shared" si="422"/>
        <v>0</v>
      </c>
      <c r="WH25" s="52">
        <f t="shared" si="422"/>
        <v>63.59</v>
      </c>
      <c r="WI25" s="52">
        <f t="shared" si="422"/>
        <v>55.12</v>
      </c>
      <c r="WJ25" s="52">
        <f t="shared" si="422"/>
        <v>50.04</v>
      </c>
      <c r="WK25" s="52">
        <f t="shared" si="422"/>
        <v>62.28</v>
      </c>
      <c r="WL25" s="52">
        <f t="shared" si="422"/>
        <v>193.99</v>
      </c>
      <c r="WM25" s="52">
        <f t="shared" si="422"/>
        <v>17.81</v>
      </c>
      <c r="WN25" s="52">
        <f t="shared" si="422"/>
        <v>0</v>
      </c>
      <c r="WO25" s="52">
        <f t="shared" si="422"/>
        <v>0</v>
      </c>
      <c r="WP25" s="52">
        <f t="shared" si="422"/>
        <v>0</v>
      </c>
      <c r="WQ25" s="52">
        <f t="shared" si="422"/>
        <v>0</v>
      </c>
      <c r="WR25" s="52">
        <f t="shared" si="422"/>
        <v>0</v>
      </c>
      <c r="WS25" s="52">
        <f t="shared" si="422"/>
        <v>0</v>
      </c>
      <c r="WT25" s="52">
        <f t="shared" si="422"/>
        <v>0</v>
      </c>
      <c r="WU25" s="52">
        <f t="shared" si="422"/>
        <v>0</v>
      </c>
      <c r="WV25" s="52">
        <f t="shared" si="422"/>
        <v>0</v>
      </c>
      <c r="WW25" s="52">
        <f t="shared" si="422"/>
        <v>0</v>
      </c>
      <c r="WX25" s="52">
        <f t="shared" si="422"/>
        <v>0</v>
      </c>
      <c r="WY25" s="52">
        <f t="shared" si="422"/>
        <v>0</v>
      </c>
      <c r="WZ25" s="52">
        <f t="shared" si="422"/>
        <v>0</v>
      </c>
      <c r="XA25" s="52">
        <f t="shared" si="422"/>
        <v>0</v>
      </c>
      <c r="XB25" s="52">
        <f t="shared" si="422"/>
        <v>0</v>
      </c>
      <c r="XC25" s="52">
        <f t="shared" si="422"/>
        <v>0</v>
      </c>
      <c r="XD25" s="55">
        <f t="shared" si="422"/>
        <v>519.63</v>
      </c>
      <c r="XE25" s="54">
        <f t="shared" ref="XE25:YC25" si="423">IFERROR(WF25/WF$10,"")</f>
        <v>4.50371576782358e-5</v>
      </c>
      <c r="XF25" s="54">
        <f t="shared" si="423"/>
        <v>0</v>
      </c>
      <c r="XG25" s="54">
        <f t="shared" si="423"/>
        <v>4.7827443817476e-5</v>
      </c>
      <c r="XH25" s="54">
        <f t="shared" si="423"/>
        <v>4.36579580525137e-5</v>
      </c>
      <c r="XI25" s="54">
        <f t="shared" si="423"/>
        <v>0.000118059771180158</v>
      </c>
      <c r="XJ25" s="54">
        <f t="shared" si="423"/>
        <v>5.8374165334025e-5</v>
      </c>
      <c r="XK25" s="54">
        <f t="shared" si="423"/>
        <v>7.54059432640751e-5</v>
      </c>
      <c r="XL25" s="54">
        <f t="shared" si="423"/>
        <v>5.43605460008652e-5</v>
      </c>
      <c r="XM25" s="54">
        <f t="shared" si="423"/>
        <v>0</v>
      </c>
      <c r="XN25" s="54">
        <f t="shared" si="423"/>
        <v>0</v>
      </c>
      <c r="XO25" s="54">
        <f t="shared" si="423"/>
        <v>0</v>
      </c>
      <c r="XP25" s="54">
        <f t="shared" si="423"/>
        <v>0</v>
      </c>
      <c r="XQ25" s="54">
        <f t="shared" si="423"/>
        <v>0</v>
      </c>
      <c r="XR25" s="54">
        <f t="shared" si="423"/>
        <v>0</v>
      </c>
      <c r="XS25" s="54">
        <f t="shared" si="423"/>
        <v>0</v>
      </c>
      <c r="XT25" s="54">
        <f t="shared" si="423"/>
        <v>0</v>
      </c>
      <c r="XU25" s="54">
        <f t="shared" si="423"/>
        <v>0</v>
      </c>
      <c r="XV25" s="54">
        <f t="shared" si="423"/>
        <v>0</v>
      </c>
      <c r="XW25" s="54">
        <f t="shared" si="423"/>
        <v>0</v>
      </c>
      <c r="XX25" s="54">
        <f t="shared" si="423"/>
        <v>0</v>
      </c>
      <c r="XY25" s="54">
        <f t="shared" si="423"/>
        <v>0</v>
      </c>
      <c r="XZ25" s="54">
        <f t="shared" si="423"/>
        <v>0</v>
      </c>
      <c r="YA25" s="54">
        <f t="shared" si="423"/>
        <v>0</v>
      </c>
      <c r="YB25" s="54" t="str">
        <f t="shared" si="423"/>
        <v/>
      </c>
      <c r="YC25" s="56">
        <f t="shared" si="423"/>
        <v>2.57623365440834e-5</v>
      </c>
    </row>
    <row r="26" s="18" customFormat="1" customHeight="1" spans="1:653">
      <c r="A26" s="67"/>
      <c r="B26" s="68" t="s">
        <v>75</v>
      </c>
      <c r="C26" s="37">
        <v>6098.05999999965</v>
      </c>
      <c r="D26" s="49">
        <v>100.15</v>
      </c>
      <c r="E26" s="49">
        <v>1108.53999999996</v>
      </c>
      <c r="F26" s="49">
        <v>882.410000000006</v>
      </c>
      <c r="G26" s="49">
        <v>540.270000000004</v>
      </c>
      <c r="H26" s="49">
        <v>923.250000000008</v>
      </c>
      <c r="I26" s="49">
        <v>2730.17999999999</v>
      </c>
      <c r="J26" s="49">
        <v>1521.41999999999</v>
      </c>
      <c r="K26" s="49">
        <v>1218.36999999999</v>
      </c>
      <c r="L26" s="46">
        <v>2136.24000000007</v>
      </c>
      <c r="M26" s="37">
        <v>166.730000000002</v>
      </c>
      <c r="N26" s="37">
        <v>291.42</v>
      </c>
      <c r="O26" s="49">
        <v>27.5</v>
      </c>
      <c r="P26" s="37">
        <v>708.020000000003</v>
      </c>
      <c r="Q26" s="46">
        <v>1891.35000000011</v>
      </c>
      <c r="R26" s="49">
        <v>230.209999999999</v>
      </c>
      <c r="S26" s="40" t="str">
        <f>IFERROR(#REF!/#REF!,"")</f>
        <v/>
      </c>
      <c r="T26" s="49">
        <v>1801.92000000002</v>
      </c>
      <c r="U26" s="49">
        <v>1309.44000000005</v>
      </c>
      <c r="V26" s="49">
        <v>558.230000000009</v>
      </c>
      <c r="W26" s="45"/>
      <c r="X26" s="46"/>
      <c r="Y26" s="45"/>
      <c r="Z26" s="45"/>
      <c r="AA26" s="47">
        <f>SUM(C26:Z26)</f>
        <v>24243.7099999999</v>
      </c>
      <c r="AB26" s="40">
        <f t="shared" ref="AB26:AZ26" si="424">IFERROR(C26/C$10,"")</f>
        <v>0.0198306044678164</v>
      </c>
      <c r="AC26" s="40">
        <f t="shared" si="424"/>
        <v>0.00601890832688772</v>
      </c>
      <c r="AD26" s="40">
        <f t="shared" si="424"/>
        <v>0.00618592069405714</v>
      </c>
      <c r="AE26" s="40">
        <f t="shared" si="424"/>
        <v>0.00618939213058326</v>
      </c>
      <c r="AF26" s="40">
        <f t="shared" si="424"/>
        <v>0.00628506900872467</v>
      </c>
      <c r="AG26" s="40">
        <f t="shared" si="424"/>
        <v>0.00625417283559906</v>
      </c>
      <c r="AH26" s="40">
        <f t="shared" si="424"/>
        <v>0.00625048807255397</v>
      </c>
      <c r="AI26" s="40">
        <f t="shared" si="424"/>
        <v>0.027828652819346</v>
      </c>
      <c r="AJ26" s="40">
        <f t="shared" si="424"/>
        <v>0.0199794624959338</v>
      </c>
      <c r="AK26" s="40">
        <f t="shared" si="424"/>
        <v>0.0063499259719266</v>
      </c>
      <c r="AL26" s="40">
        <f t="shared" si="424"/>
        <v>0.00610235024481877</v>
      </c>
      <c r="AM26" s="40">
        <f t="shared" si="424"/>
        <v>0.00633473126953519</v>
      </c>
      <c r="AN26" s="40">
        <f t="shared" si="424"/>
        <v>0.0138951346817509</v>
      </c>
      <c r="AO26" s="40">
        <f t="shared" si="424"/>
        <v>0.00627211622576338</v>
      </c>
      <c r="AP26" s="40">
        <f t="shared" si="424"/>
        <v>0.00637582744425759</v>
      </c>
      <c r="AQ26" s="40">
        <f t="shared" si="424"/>
        <v>0.00653301897501327</v>
      </c>
      <c r="AR26" s="40" t="str">
        <f t="shared" si="424"/>
        <v/>
      </c>
      <c r="AS26" s="40">
        <f t="shared" si="424"/>
        <v>0.0062888935338336</v>
      </c>
      <c r="AT26" s="40">
        <f t="shared" si="424"/>
        <v>0.00641125824468353</v>
      </c>
      <c r="AU26" s="40">
        <f t="shared" si="424"/>
        <v>0.00637104346308689</v>
      </c>
      <c r="AV26" s="40" t="str">
        <f t="shared" si="424"/>
        <v/>
      </c>
      <c r="AW26" s="40" t="str">
        <f t="shared" si="424"/>
        <v/>
      </c>
      <c r="AX26" s="40" t="str">
        <f t="shared" si="424"/>
        <v/>
      </c>
      <c r="AY26" s="40" t="str">
        <f t="shared" si="424"/>
        <v/>
      </c>
      <c r="AZ26" s="41">
        <f t="shared" si="424"/>
        <v>0.00845664828470108</v>
      </c>
      <c r="BA26" s="37">
        <v>3842.18999999985</v>
      </c>
      <c r="BB26" s="49">
        <v>67.4800000000001</v>
      </c>
      <c r="BC26" s="49">
        <v>896.279999999973</v>
      </c>
      <c r="BD26" s="49">
        <v>593.41</v>
      </c>
      <c r="BE26" s="49">
        <v>429.890000000003</v>
      </c>
      <c r="BF26" s="49">
        <v>708.980000000009</v>
      </c>
      <c r="BG26" s="49">
        <v>1717.77000000007</v>
      </c>
      <c r="BH26" s="49">
        <v>1243.68</v>
      </c>
      <c r="BI26" s="49">
        <v>597.679999999999</v>
      </c>
      <c r="BJ26" s="46">
        <v>1139.18999999998</v>
      </c>
      <c r="BK26" s="37">
        <v>107.85</v>
      </c>
      <c r="BL26" s="37">
        <v>146.43</v>
      </c>
      <c r="BM26" s="49">
        <v>5.58</v>
      </c>
      <c r="BN26" s="37">
        <v>425.040000000005</v>
      </c>
      <c r="BO26" s="46">
        <v>1541.94000000008</v>
      </c>
      <c r="BP26" s="49">
        <v>104.03</v>
      </c>
      <c r="BQ26" s="40" t="str">
        <f>IFERROR(#REF!/#REF!,"")</f>
        <v/>
      </c>
      <c r="BR26" s="46">
        <v>1317.18000000001</v>
      </c>
      <c r="BS26" s="46">
        <v>1269.91000000005</v>
      </c>
      <c r="BT26" s="46">
        <v>425.000000000006</v>
      </c>
      <c r="BU26" s="45"/>
      <c r="BV26" s="45"/>
      <c r="BW26" s="45"/>
      <c r="BX26" s="45"/>
      <c r="BY26" s="47">
        <f>SUM(BA26:BX26)</f>
        <v>16579.51</v>
      </c>
      <c r="BZ26" s="40">
        <f t="shared" ref="BZ26:CX26" si="425">IFERROR(BA26/BA$10,"")</f>
        <v>0.0193211481685803</v>
      </c>
      <c r="CA26" s="40">
        <f t="shared" si="425"/>
        <v>0.00607601137046118</v>
      </c>
      <c r="CB26" s="40">
        <f t="shared" si="425"/>
        <v>0.00631224972811597</v>
      </c>
      <c r="CC26" s="40">
        <f t="shared" si="425"/>
        <v>0.0062531626201639</v>
      </c>
      <c r="CD26" s="40">
        <f t="shared" si="425"/>
        <v>0.00647494811561689</v>
      </c>
      <c r="CE26" s="40">
        <f t="shared" si="425"/>
        <v>0.00631895509163967</v>
      </c>
      <c r="CF26" s="40">
        <f t="shared" si="425"/>
        <v>0.00628567911549045</v>
      </c>
      <c r="CG26" s="40">
        <f t="shared" si="425"/>
        <v>0.028164510379842</v>
      </c>
      <c r="CH26" s="40">
        <f t="shared" si="425"/>
        <v>0.0193411304503718</v>
      </c>
      <c r="CI26" s="40">
        <f t="shared" si="425"/>
        <v>0.00637570717830257</v>
      </c>
      <c r="CJ26" s="40">
        <f t="shared" si="425"/>
        <v>0.00626064847198962</v>
      </c>
      <c r="CK26" s="40">
        <f t="shared" si="425"/>
        <v>0.00636369681111124</v>
      </c>
      <c r="CL26" s="40">
        <f t="shared" si="425"/>
        <v>0.00731611380621476</v>
      </c>
      <c r="CM26" s="40">
        <f t="shared" si="425"/>
        <v>0.00636468933131387</v>
      </c>
      <c r="CN26" s="40">
        <f t="shared" si="425"/>
        <v>0.00643234847965682</v>
      </c>
      <c r="CO26" s="40">
        <f t="shared" si="425"/>
        <v>0.00618572271218046</v>
      </c>
      <c r="CP26" s="40" t="str">
        <f t="shared" si="425"/>
        <v/>
      </c>
      <c r="CQ26" s="40">
        <f t="shared" si="425"/>
        <v>0.0063461231594423</v>
      </c>
      <c r="CR26" s="40">
        <f t="shared" si="425"/>
        <v>0.00638878319818137</v>
      </c>
      <c r="CS26" s="40">
        <f t="shared" si="425"/>
        <v>0.00637900984558914</v>
      </c>
      <c r="CT26" s="40" t="str">
        <f t="shared" si="425"/>
        <v/>
      </c>
      <c r="CU26" s="40" t="str">
        <f t="shared" si="425"/>
        <v/>
      </c>
      <c r="CV26" s="40" t="str">
        <f t="shared" si="425"/>
        <v/>
      </c>
      <c r="CW26" s="40" t="str">
        <f t="shared" si="425"/>
        <v/>
      </c>
      <c r="CX26" s="41">
        <f t="shared" si="425"/>
        <v>0.00833253159244847</v>
      </c>
      <c r="CY26" s="42">
        <v>7690.86999999965</v>
      </c>
      <c r="CZ26" s="49">
        <v>308.99</v>
      </c>
      <c r="DA26" s="49">
        <v>2149.75</v>
      </c>
      <c r="DB26" s="49">
        <v>1569.52000000001</v>
      </c>
      <c r="DC26" s="49">
        <v>757.319999999999</v>
      </c>
      <c r="DD26" s="49">
        <v>1469.77999999999</v>
      </c>
      <c r="DE26" s="49">
        <v>3288.21999999983</v>
      </c>
      <c r="DF26" s="49">
        <v>3611.8200000001</v>
      </c>
      <c r="DG26" s="49">
        <v>1804.53000000001</v>
      </c>
      <c r="DH26" s="46">
        <v>1990.89000000007</v>
      </c>
      <c r="DI26" s="49">
        <v>286.990000000008</v>
      </c>
      <c r="DJ26" s="49">
        <v>457.549999999997</v>
      </c>
      <c r="DK26" s="49">
        <v>2.19</v>
      </c>
      <c r="DL26" s="49">
        <v>949.91999999999</v>
      </c>
      <c r="DM26" s="46">
        <v>3386.50999999992</v>
      </c>
      <c r="DN26" s="49">
        <v>111.63</v>
      </c>
      <c r="DO26" s="49">
        <v>234.92</v>
      </c>
      <c r="DP26" s="46">
        <v>2795.25999999998</v>
      </c>
      <c r="DQ26" s="46">
        <v>2029.85000000008</v>
      </c>
      <c r="DR26" s="46">
        <v>906.289999999986</v>
      </c>
      <c r="DS26" s="45"/>
      <c r="DT26" s="45"/>
      <c r="DU26" s="45"/>
      <c r="DV26" s="45"/>
      <c r="DW26" s="47">
        <f>SUM(CY26:DV26)</f>
        <v>35802.7999999996</v>
      </c>
      <c r="DX26" s="40">
        <f t="shared" ref="DX26:EV26" si="426">IFERROR(CY26/CY$10,"")</f>
        <v>0.0202666419453868</v>
      </c>
      <c r="DY26" s="40">
        <f t="shared" si="426"/>
        <v>0.00606051452883749</v>
      </c>
      <c r="DZ26" s="40">
        <f t="shared" si="426"/>
        <v>0.00621112951777422</v>
      </c>
      <c r="EA26" s="40">
        <f t="shared" si="426"/>
        <v>0.00615858860053726</v>
      </c>
      <c r="EB26" s="40">
        <f t="shared" si="426"/>
        <v>0.00637091152103479</v>
      </c>
      <c r="EC26" s="40">
        <f t="shared" si="426"/>
        <v>0.00624881169775777</v>
      </c>
      <c r="ED26" s="40">
        <f t="shared" si="426"/>
        <v>0.00627332749502596</v>
      </c>
      <c r="EE26" s="40">
        <f t="shared" si="426"/>
        <v>0.0246076529117906</v>
      </c>
      <c r="EF26" s="40">
        <f t="shared" si="426"/>
        <v>0.0250436747765475</v>
      </c>
      <c r="EG26" s="40">
        <f t="shared" si="426"/>
        <v>0.00629352265902384</v>
      </c>
      <c r="EH26" s="40">
        <f t="shared" si="426"/>
        <v>0.00608582413730454</v>
      </c>
      <c r="EI26" s="40">
        <f t="shared" si="426"/>
        <v>0.00633629488705105</v>
      </c>
      <c r="EJ26" s="40">
        <f t="shared" si="426"/>
        <v>0.00598671441458681</v>
      </c>
      <c r="EK26" s="40">
        <f t="shared" si="426"/>
        <v>0.00628743739667053</v>
      </c>
      <c r="EL26" s="40">
        <f t="shared" si="426"/>
        <v>0.006364890491879</v>
      </c>
      <c r="EM26" s="40">
        <f t="shared" si="426"/>
        <v>0.00648237888148623</v>
      </c>
      <c r="EN26" s="40">
        <f t="shared" si="426"/>
        <v>0.00712254988013361</v>
      </c>
      <c r="EO26" s="40">
        <f t="shared" si="426"/>
        <v>0.00625259852949409</v>
      </c>
      <c r="EP26" s="40">
        <f t="shared" si="426"/>
        <v>0.00631714013448111</v>
      </c>
      <c r="EQ26" s="40">
        <f t="shared" si="426"/>
        <v>0.00627829306963164</v>
      </c>
      <c r="ER26" s="40" t="str">
        <f t="shared" si="426"/>
        <v/>
      </c>
      <c r="ES26" s="40" t="str">
        <f t="shared" si="426"/>
        <v/>
      </c>
      <c r="ET26" s="40" t="str">
        <f t="shared" si="426"/>
        <v/>
      </c>
      <c r="EU26" s="40" t="str">
        <f t="shared" si="426"/>
        <v/>
      </c>
      <c r="EV26" s="41">
        <f t="shared" si="426"/>
        <v>0.0085029039587223</v>
      </c>
      <c r="EW26" s="37">
        <v>5950.36999999965</v>
      </c>
      <c r="EX26" s="49">
        <v>207.610000000001</v>
      </c>
      <c r="EY26" s="49">
        <v>1801.30000000008</v>
      </c>
      <c r="EZ26" s="49">
        <v>1829.45000000003</v>
      </c>
      <c r="FA26" s="49">
        <v>468.760000000005</v>
      </c>
      <c r="FB26" s="49">
        <v>1209.17000000001</v>
      </c>
      <c r="FC26" s="49">
        <v>2805.74999999997</v>
      </c>
      <c r="FD26" s="49">
        <v>1244.3</v>
      </c>
      <c r="FE26" s="49">
        <v>1651.95000000001</v>
      </c>
      <c r="FF26" s="46">
        <v>2297.08000000006</v>
      </c>
      <c r="FG26" s="37">
        <v>277.940000000008</v>
      </c>
      <c r="FH26" s="37">
        <v>352.079999999999</v>
      </c>
      <c r="FI26" s="49">
        <v>0.59</v>
      </c>
      <c r="FJ26" s="37">
        <v>893.110000000003</v>
      </c>
      <c r="FK26" s="46">
        <v>3293.00999999993</v>
      </c>
      <c r="FL26" s="49">
        <v>13.17</v>
      </c>
      <c r="FM26" s="45">
        <v>615.04</v>
      </c>
      <c r="FN26" s="46">
        <v>2476.20000000002</v>
      </c>
      <c r="FO26" s="46">
        <v>2170.85000000003</v>
      </c>
      <c r="FP26" s="46">
        <v>824.959999999991</v>
      </c>
      <c r="FQ26" s="45"/>
      <c r="FR26" s="45"/>
      <c r="FS26" s="45"/>
      <c r="FT26" s="45"/>
      <c r="FU26" s="47">
        <f>SUM(EW26:FT26)</f>
        <v>30382.6899999998</v>
      </c>
      <c r="FV26" s="40">
        <f t="shared" ref="FV26:GT26" si="427">IFERROR(EW26/EW$10,"")</f>
        <v>0.0191320283807734</v>
      </c>
      <c r="FW26" s="40">
        <f t="shared" si="427"/>
        <v>0.00608395215125916</v>
      </c>
      <c r="FX26" s="40">
        <f t="shared" si="427"/>
        <v>0.00624204626841881</v>
      </c>
      <c r="FY26" s="40">
        <f t="shared" si="427"/>
        <v>0.00615249173308873</v>
      </c>
      <c r="FZ26" s="40">
        <f t="shared" si="427"/>
        <v>0.00622627838541276</v>
      </c>
      <c r="GA26" s="40">
        <f t="shared" si="427"/>
        <v>0.00625991790875864</v>
      </c>
      <c r="GB26" s="40">
        <f t="shared" si="427"/>
        <v>0.00630042826744303</v>
      </c>
      <c r="GC26" s="40">
        <f t="shared" si="427"/>
        <v>0.0227126907593129</v>
      </c>
      <c r="GD26" s="40">
        <f t="shared" si="427"/>
        <v>0.0200986224970261</v>
      </c>
      <c r="GE26" s="40">
        <f t="shared" si="427"/>
        <v>0.00630807043230203</v>
      </c>
      <c r="GF26" s="40">
        <f t="shared" si="427"/>
        <v>0.00605617420794088</v>
      </c>
      <c r="GG26" s="40">
        <f t="shared" si="427"/>
        <v>0.00633106803326722</v>
      </c>
      <c r="GH26" s="40">
        <f t="shared" si="427"/>
        <v>0.00664414414414414</v>
      </c>
      <c r="GI26" s="40">
        <f t="shared" si="427"/>
        <v>0.0062731605994016</v>
      </c>
      <c r="GJ26" s="40">
        <f t="shared" si="427"/>
        <v>0.00636620106157206</v>
      </c>
      <c r="GK26" s="40">
        <f t="shared" si="427"/>
        <v>0.0059823663279536</v>
      </c>
      <c r="GL26" s="40">
        <f t="shared" si="427"/>
        <v>0.00639690472352094</v>
      </c>
      <c r="GM26" s="40">
        <f t="shared" si="427"/>
        <v>0.00635540333249812</v>
      </c>
      <c r="GN26" s="40">
        <f t="shared" si="427"/>
        <v>0.00639636621222983</v>
      </c>
      <c r="GO26" s="40">
        <f t="shared" si="427"/>
        <v>0.00627323920077962</v>
      </c>
      <c r="GP26" s="40" t="str">
        <f t="shared" si="427"/>
        <v/>
      </c>
      <c r="GQ26" s="40" t="str">
        <f t="shared" si="427"/>
        <v/>
      </c>
      <c r="GR26" s="40" t="str">
        <f t="shared" si="427"/>
        <v/>
      </c>
      <c r="GS26" s="40" t="str">
        <f t="shared" si="427"/>
        <v/>
      </c>
      <c r="GT26" s="41">
        <f t="shared" si="427"/>
        <v>0.00785882969541276</v>
      </c>
      <c r="GU26" s="37">
        <v>2486.16999999986</v>
      </c>
      <c r="GV26" s="49">
        <v>145.500000000001</v>
      </c>
      <c r="GW26" s="49">
        <v>1280.69999999998</v>
      </c>
      <c r="GX26" s="49">
        <v>1649.96000000001</v>
      </c>
      <c r="GY26" s="49">
        <v>253.710000000001</v>
      </c>
      <c r="GZ26" s="49">
        <v>1193.72000000001</v>
      </c>
      <c r="HA26" s="49">
        <v>2963.53999999988</v>
      </c>
      <c r="HB26" s="49">
        <v>96.2900000000001</v>
      </c>
      <c r="HC26" s="49">
        <v>2835.92999999998</v>
      </c>
      <c r="HD26" s="46">
        <v>2453.71000000005</v>
      </c>
      <c r="HE26" s="37">
        <v>288.58000000001</v>
      </c>
      <c r="HF26" s="37">
        <v>289.640000000001</v>
      </c>
      <c r="HG26" s="49"/>
      <c r="HH26" s="37">
        <v>819.330000000007</v>
      </c>
      <c r="HI26" s="46">
        <v>3342.48999999994</v>
      </c>
      <c r="HJ26" s="49">
        <v>5.69</v>
      </c>
      <c r="HK26" s="45">
        <v>540.07</v>
      </c>
      <c r="HL26" s="46">
        <v>2728.72000000004</v>
      </c>
      <c r="HM26" s="46">
        <v>2045.56000000005</v>
      </c>
      <c r="HN26" s="46">
        <v>910.400000000001</v>
      </c>
      <c r="HO26" s="45">
        <v>3.71</v>
      </c>
      <c r="HP26" s="46">
        <v>706.480000000002</v>
      </c>
      <c r="HQ26" s="45"/>
      <c r="HR26" s="45"/>
      <c r="HS26" s="47">
        <f>SUM(GU26:HR26)</f>
        <v>27039.8999999998</v>
      </c>
      <c r="HT26" s="40">
        <f t="shared" ref="HT26:IR26" si="428">IFERROR(GU26/GU$10,"")</f>
        <v>0.00933767404078312</v>
      </c>
      <c r="HU26" s="40">
        <f t="shared" si="428"/>
        <v>0.00636371031865783</v>
      </c>
      <c r="HV26" s="40">
        <f t="shared" si="428"/>
        <v>0.00623675900076274</v>
      </c>
      <c r="HW26" s="40">
        <f t="shared" si="428"/>
        <v>0.00619821547172214</v>
      </c>
      <c r="HX26" s="40">
        <f t="shared" si="428"/>
        <v>0.00630875840968857</v>
      </c>
      <c r="HY26" s="40">
        <f t="shared" si="428"/>
        <v>0.00669419519759949</v>
      </c>
      <c r="HZ26" s="40">
        <f t="shared" si="428"/>
        <v>0.00632836909890189</v>
      </c>
      <c r="IA26" s="40">
        <f t="shared" si="428"/>
        <v>0.00720604083098851</v>
      </c>
      <c r="IB26" s="40">
        <f t="shared" si="428"/>
        <v>0.0207652445076365</v>
      </c>
      <c r="IC26" s="40">
        <f t="shared" si="428"/>
        <v>0.00631014343000109</v>
      </c>
      <c r="ID26" s="40">
        <f t="shared" si="428"/>
        <v>0.00607723893122494</v>
      </c>
      <c r="IE26" s="40">
        <f t="shared" si="428"/>
        <v>0.00641467446479415</v>
      </c>
      <c r="IF26" s="40" t="str">
        <f t="shared" si="428"/>
        <v/>
      </c>
      <c r="IG26" s="40">
        <f t="shared" si="428"/>
        <v>0.00632265276541694</v>
      </c>
      <c r="IH26" s="40">
        <f t="shared" si="428"/>
        <v>0.00631229884621498</v>
      </c>
      <c r="II26" s="40">
        <f t="shared" si="428"/>
        <v>0.0185342019543974</v>
      </c>
      <c r="IJ26" s="40">
        <f t="shared" si="428"/>
        <v>0.00663206243056442</v>
      </c>
      <c r="IK26" s="40">
        <f t="shared" si="428"/>
        <v>0.00636658354649982</v>
      </c>
      <c r="IL26" s="40">
        <f t="shared" si="428"/>
        <v>0.00641388114434466</v>
      </c>
      <c r="IM26" s="40">
        <f t="shared" si="428"/>
        <v>0.00635989088428002</v>
      </c>
      <c r="IN26" s="40">
        <f t="shared" si="428"/>
        <v>0.00853697823185602</v>
      </c>
      <c r="IO26" s="40">
        <f t="shared" si="428"/>
        <v>0.00650952753681833</v>
      </c>
      <c r="IP26" s="40" t="str">
        <f t="shared" si="428"/>
        <v/>
      </c>
      <c r="IQ26" s="40" t="str">
        <f t="shared" si="428"/>
        <v/>
      </c>
      <c r="IR26" s="41">
        <f t="shared" si="428"/>
        <v>0.0070796148864814</v>
      </c>
      <c r="IS26" s="37">
        <v>2259.43999999991</v>
      </c>
      <c r="IT26" s="49">
        <v>120.65</v>
      </c>
      <c r="IU26" s="49">
        <v>1045.75999999997</v>
      </c>
      <c r="IV26" s="49">
        <v>1272.28000000001</v>
      </c>
      <c r="IW26" s="49">
        <v>240.830000000001</v>
      </c>
      <c r="IX26" s="49">
        <v>3028.43999999995</v>
      </c>
      <c r="IY26" s="49">
        <v>2660.69999999998</v>
      </c>
      <c r="IZ26" s="49">
        <v>98.2800000000001</v>
      </c>
      <c r="JA26" s="49">
        <v>2376.09000000001</v>
      </c>
      <c r="JB26" s="46">
        <v>2187.47000000008</v>
      </c>
      <c r="JC26" s="37">
        <v>216.690000000005</v>
      </c>
      <c r="JD26" s="37">
        <v>161.62</v>
      </c>
      <c r="JE26" s="49"/>
      <c r="JF26" s="37">
        <v>782.090000000008</v>
      </c>
      <c r="JG26" s="46">
        <v>2587.65000000004</v>
      </c>
      <c r="JH26" s="49"/>
      <c r="JI26" s="45">
        <v>647.299999999998</v>
      </c>
      <c r="JJ26" s="46">
        <v>2482.85000000003</v>
      </c>
      <c r="JK26" s="46">
        <v>1419.78000000003</v>
      </c>
      <c r="JL26" s="46">
        <v>1219.39000000002</v>
      </c>
      <c r="JM26" s="45">
        <v>47.34</v>
      </c>
      <c r="JN26" s="46">
        <v>661.700000000002</v>
      </c>
      <c r="JO26" s="37">
        <v>187.91</v>
      </c>
      <c r="JP26" s="45"/>
      <c r="JQ26" s="47">
        <f>SUM(IS26:JP26)</f>
        <v>25704.26</v>
      </c>
      <c r="JR26" s="40">
        <f t="shared" ref="JR26:KP26" si="429">IFERROR(IS26/IS$10,"")</f>
        <v>0.00933113460441643</v>
      </c>
      <c r="JS26" s="40">
        <f t="shared" si="429"/>
        <v>0.00643801786956833</v>
      </c>
      <c r="JT26" s="40">
        <f t="shared" si="429"/>
        <v>0.00621210769348367</v>
      </c>
      <c r="JU26" s="40">
        <f t="shared" si="429"/>
        <v>0.00615593638910932</v>
      </c>
      <c r="JV26" s="40">
        <f t="shared" si="429"/>
        <v>0.00648699987232324</v>
      </c>
      <c r="JW26" s="40">
        <f t="shared" si="429"/>
        <v>0.0151121193264797</v>
      </c>
      <c r="JX26" s="40">
        <f t="shared" si="429"/>
        <v>0.00626414137508087</v>
      </c>
      <c r="JY26" s="40">
        <f t="shared" si="429"/>
        <v>0.00708294205867998</v>
      </c>
      <c r="JZ26" s="40">
        <f t="shared" si="429"/>
        <v>0.01832496003328</v>
      </c>
      <c r="KA26" s="40">
        <f t="shared" si="429"/>
        <v>0.00649359092339361</v>
      </c>
      <c r="KB26" s="40">
        <f t="shared" si="429"/>
        <v>0.00604240980304251</v>
      </c>
      <c r="KC26" s="40">
        <f t="shared" si="429"/>
        <v>0.00655632631536246</v>
      </c>
      <c r="KD26" s="40" t="str">
        <f t="shared" si="429"/>
        <v/>
      </c>
      <c r="KE26" s="40">
        <f t="shared" si="429"/>
        <v>0.0063825043533955</v>
      </c>
      <c r="KF26" s="40">
        <f t="shared" si="429"/>
        <v>0.00631519003263791</v>
      </c>
      <c r="KG26" s="40" t="str">
        <f t="shared" si="429"/>
        <v/>
      </c>
      <c r="KH26" s="40">
        <f t="shared" si="429"/>
        <v>0.00661875964873645</v>
      </c>
      <c r="KI26" s="40">
        <f t="shared" si="429"/>
        <v>0.00631393515763913</v>
      </c>
      <c r="KJ26" s="40">
        <f t="shared" si="429"/>
        <v>0.00642766911950424</v>
      </c>
      <c r="KK26" s="40">
        <f t="shared" si="429"/>
        <v>0.00631783509838522</v>
      </c>
      <c r="KL26" s="40">
        <f t="shared" si="429"/>
        <v>0.00701138053401423</v>
      </c>
      <c r="KM26" s="40">
        <f t="shared" si="429"/>
        <v>0.00626512549187452</v>
      </c>
      <c r="KN26" s="40">
        <f t="shared" si="429"/>
        <v>0.00652420876912539</v>
      </c>
      <c r="KO26" s="40" t="str">
        <f t="shared" si="429"/>
        <v/>
      </c>
      <c r="KP26" s="41">
        <f t="shared" si="429"/>
        <v>0.00752142677845703</v>
      </c>
      <c r="KQ26" s="37"/>
      <c r="KR26" s="49"/>
      <c r="KS26" s="49"/>
      <c r="KT26" s="49"/>
      <c r="KU26" s="49"/>
      <c r="KV26" s="49"/>
      <c r="KW26" s="49"/>
      <c r="KX26" s="49"/>
      <c r="KY26" s="45"/>
      <c r="KZ26" s="49"/>
      <c r="LA26" s="49"/>
      <c r="LB26" s="49"/>
      <c r="LC26" s="49"/>
      <c r="LD26" s="49"/>
      <c r="LE26" s="49"/>
      <c r="LF26" s="49"/>
      <c r="LG26" s="49"/>
      <c r="LH26" s="49"/>
      <c r="LI26" s="49"/>
      <c r="LJ26" s="49"/>
      <c r="LK26" s="45"/>
      <c r="LL26" s="45"/>
      <c r="LM26" s="45"/>
      <c r="LN26" s="45"/>
      <c r="LO26" s="47">
        <f>SUM(KQ26:LN26)</f>
        <v>0</v>
      </c>
      <c r="LP26" s="40" t="str">
        <f t="shared" ref="LP26:MN26" si="430">IFERROR(KQ26/KQ$10,"")</f>
        <v/>
      </c>
      <c r="LQ26" s="40" t="str">
        <f t="shared" si="430"/>
        <v/>
      </c>
      <c r="LR26" s="40" t="str">
        <f t="shared" si="430"/>
        <v/>
      </c>
      <c r="LS26" s="40" t="str">
        <f t="shared" si="430"/>
        <v/>
      </c>
      <c r="LT26" s="40" t="str">
        <f t="shared" si="430"/>
        <v/>
      </c>
      <c r="LU26" s="40" t="str">
        <f t="shared" si="430"/>
        <v/>
      </c>
      <c r="LV26" s="40" t="str">
        <f t="shared" si="430"/>
        <v/>
      </c>
      <c r="LW26" s="40" t="str">
        <f t="shared" si="430"/>
        <v/>
      </c>
      <c r="LX26" s="40" t="str">
        <f t="shared" si="430"/>
        <v/>
      </c>
      <c r="LY26" s="40" t="str">
        <f t="shared" si="430"/>
        <v/>
      </c>
      <c r="LZ26" s="40" t="str">
        <f t="shared" si="430"/>
        <v/>
      </c>
      <c r="MA26" s="40" t="str">
        <f t="shared" si="430"/>
        <v/>
      </c>
      <c r="MB26" s="40" t="str">
        <f t="shared" si="430"/>
        <v/>
      </c>
      <c r="MC26" s="40" t="str">
        <f t="shared" si="430"/>
        <v/>
      </c>
      <c r="MD26" s="40" t="str">
        <f t="shared" si="430"/>
        <v/>
      </c>
      <c r="ME26" s="40" t="str">
        <f t="shared" si="430"/>
        <v/>
      </c>
      <c r="MF26" s="40" t="str">
        <f t="shared" si="430"/>
        <v/>
      </c>
      <c r="MG26" s="40" t="str">
        <f t="shared" si="430"/>
        <v/>
      </c>
      <c r="MH26" s="40" t="str">
        <f t="shared" si="430"/>
        <v/>
      </c>
      <c r="MI26" s="40" t="str">
        <f t="shared" si="430"/>
        <v/>
      </c>
      <c r="MJ26" s="40" t="str">
        <f t="shared" si="430"/>
        <v/>
      </c>
      <c r="MK26" s="40" t="str">
        <f t="shared" si="430"/>
        <v/>
      </c>
      <c r="ML26" s="40" t="str">
        <f t="shared" si="430"/>
        <v/>
      </c>
      <c r="MM26" s="40" t="str">
        <f t="shared" si="430"/>
        <v/>
      </c>
      <c r="MN26" s="41" t="str">
        <f t="shared" si="430"/>
        <v/>
      </c>
      <c r="MO26" s="37"/>
      <c r="MP26" s="49"/>
      <c r="MQ26" s="49"/>
      <c r="MR26" s="49"/>
      <c r="MS26" s="49"/>
      <c r="MT26" s="49"/>
      <c r="MU26" s="49"/>
      <c r="MV26" s="49"/>
      <c r="MW26" s="45"/>
      <c r="MX26" s="49"/>
      <c r="MY26" s="49"/>
      <c r="MZ26" s="49"/>
      <c r="NA26" s="49"/>
      <c r="NB26" s="49"/>
      <c r="NC26" s="49"/>
      <c r="ND26" s="49"/>
      <c r="NE26" s="49"/>
      <c r="NF26" s="49"/>
      <c r="NG26" s="49"/>
      <c r="NH26" s="49"/>
      <c r="NI26" s="45"/>
      <c r="NJ26" s="45"/>
      <c r="NK26" s="45"/>
      <c r="NL26" s="45"/>
      <c r="NM26" s="47">
        <f>SUM(MO26:NL26)</f>
        <v>0</v>
      </c>
      <c r="NN26" s="40" t="str">
        <f t="shared" ref="NN26:OL26" si="431">IFERROR(MO26/MO$10,"")</f>
        <v/>
      </c>
      <c r="NO26" s="40" t="str">
        <f t="shared" si="431"/>
        <v/>
      </c>
      <c r="NP26" s="40" t="str">
        <f t="shared" si="431"/>
        <v/>
      </c>
      <c r="NQ26" s="40" t="str">
        <f t="shared" si="431"/>
        <v/>
      </c>
      <c r="NR26" s="40" t="str">
        <f t="shared" si="431"/>
        <v/>
      </c>
      <c r="NS26" s="40" t="str">
        <f t="shared" si="431"/>
        <v/>
      </c>
      <c r="NT26" s="40" t="str">
        <f t="shared" si="431"/>
        <v/>
      </c>
      <c r="NU26" s="40" t="str">
        <f t="shared" si="431"/>
        <v/>
      </c>
      <c r="NV26" s="40" t="str">
        <f t="shared" si="431"/>
        <v/>
      </c>
      <c r="NW26" s="40" t="str">
        <f t="shared" si="431"/>
        <v/>
      </c>
      <c r="NX26" s="40" t="str">
        <f t="shared" si="431"/>
        <v/>
      </c>
      <c r="NY26" s="40" t="str">
        <f t="shared" si="431"/>
        <v/>
      </c>
      <c r="NZ26" s="40" t="str">
        <f t="shared" si="431"/>
        <v/>
      </c>
      <c r="OA26" s="40" t="str">
        <f t="shared" si="431"/>
        <v/>
      </c>
      <c r="OB26" s="40" t="str">
        <f t="shared" si="431"/>
        <v/>
      </c>
      <c r="OC26" s="40" t="str">
        <f t="shared" si="431"/>
        <v/>
      </c>
      <c r="OD26" s="40" t="str">
        <f t="shared" si="431"/>
        <v/>
      </c>
      <c r="OE26" s="40" t="str">
        <f t="shared" si="431"/>
        <v/>
      </c>
      <c r="OF26" s="40" t="str">
        <f t="shared" si="431"/>
        <v/>
      </c>
      <c r="OG26" s="40" t="str">
        <f t="shared" si="431"/>
        <v/>
      </c>
      <c r="OH26" s="40" t="str">
        <f t="shared" si="431"/>
        <v/>
      </c>
      <c r="OI26" s="40" t="str">
        <f t="shared" si="431"/>
        <v/>
      </c>
      <c r="OJ26" s="40" t="str">
        <f t="shared" si="431"/>
        <v/>
      </c>
      <c r="OK26" s="40" t="str">
        <f t="shared" si="431"/>
        <v/>
      </c>
      <c r="OL26" s="41" t="str">
        <f t="shared" si="431"/>
        <v/>
      </c>
      <c r="OM26" s="37"/>
      <c r="ON26" s="49"/>
      <c r="OO26" s="49"/>
      <c r="OP26" s="49"/>
      <c r="OQ26" s="49"/>
      <c r="OR26" s="49"/>
      <c r="OS26" s="49"/>
      <c r="OT26" s="49"/>
      <c r="OU26" s="45"/>
      <c r="OV26" s="49"/>
      <c r="OW26" s="49"/>
      <c r="OX26" s="49"/>
      <c r="OY26" s="49"/>
      <c r="OZ26" s="49"/>
      <c r="PA26" s="49"/>
      <c r="PB26" s="49"/>
      <c r="PC26" s="49"/>
      <c r="PD26" s="49"/>
      <c r="PE26" s="49"/>
      <c r="PF26" s="49"/>
      <c r="PG26" s="45"/>
      <c r="PH26" s="45"/>
      <c r="PI26" s="45"/>
      <c r="PJ26" s="45"/>
      <c r="PK26" s="47">
        <f>SUM(OM26:PJ26)</f>
        <v>0</v>
      </c>
      <c r="PL26" s="40" t="str">
        <f t="shared" ref="PL26:QJ26" si="432">IFERROR(OM26/OM$10,"")</f>
        <v/>
      </c>
      <c r="PM26" s="40" t="str">
        <f t="shared" si="432"/>
        <v/>
      </c>
      <c r="PN26" s="40" t="str">
        <f t="shared" si="432"/>
        <v/>
      </c>
      <c r="PO26" s="40" t="str">
        <f t="shared" si="432"/>
        <v/>
      </c>
      <c r="PP26" s="40" t="str">
        <f t="shared" si="432"/>
        <v/>
      </c>
      <c r="PQ26" s="40" t="str">
        <f t="shared" si="432"/>
        <v/>
      </c>
      <c r="PR26" s="40" t="str">
        <f t="shared" si="432"/>
        <v/>
      </c>
      <c r="PS26" s="40" t="str">
        <f t="shared" si="432"/>
        <v/>
      </c>
      <c r="PT26" s="40" t="str">
        <f t="shared" si="432"/>
        <v/>
      </c>
      <c r="PU26" s="40" t="str">
        <f t="shared" si="432"/>
        <v/>
      </c>
      <c r="PV26" s="40" t="str">
        <f t="shared" si="432"/>
        <v/>
      </c>
      <c r="PW26" s="40" t="str">
        <f t="shared" si="432"/>
        <v/>
      </c>
      <c r="PX26" s="40" t="str">
        <f t="shared" si="432"/>
        <v/>
      </c>
      <c r="PY26" s="40" t="str">
        <f t="shared" si="432"/>
        <v/>
      </c>
      <c r="PZ26" s="40" t="str">
        <f t="shared" si="432"/>
        <v/>
      </c>
      <c r="QA26" s="40" t="str">
        <f t="shared" si="432"/>
        <v/>
      </c>
      <c r="QB26" s="40" t="str">
        <f t="shared" si="432"/>
        <v/>
      </c>
      <c r="QC26" s="40" t="str">
        <f t="shared" si="432"/>
        <v/>
      </c>
      <c r="QD26" s="40" t="str">
        <f t="shared" si="432"/>
        <v/>
      </c>
      <c r="QE26" s="40" t="str">
        <f t="shared" si="432"/>
        <v/>
      </c>
      <c r="QF26" s="40" t="str">
        <f t="shared" si="432"/>
        <v/>
      </c>
      <c r="QG26" s="40" t="str">
        <f t="shared" si="432"/>
        <v/>
      </c>
      <c r="QH26" s="40" t="str">
        <f t="shared" si="432"/>
        <v/>
      </c>
      <c r="QI26" s="40" t="str">
        <f t="shared" si="432"/>
        <v/>
      </c>
      <c r="QJ26" s="41" t="str">
        <f t="shared" si="432"/>
        <v/>
      </c>
      <c r="QK26" s="37"/>
      <c r="QL26" s="49"/>
      <c r="QM26" s="49"/>
      <c r="QN26" s="49"/>
      <c r="QO26" s="49"/>
      <c r="QP26" s="49"/>
      <c r="QQ26" s="49"/>
      <c r="QR26" s="49"/>
      <c r="QS26" s="45"/>
      <c r="QT26" s="49"/>
      <c r="QU26" s="49"/>
      <c r="QV26" s="49"/>
      <c r="QW26" s="49"/>
      <c r="QX26" s="49"/>
      <c r="QY26" s="49"/>
      <c r="QZ26" s="49"/>
      <c r="RA26" s="49"/>
      <c r="RB26" s="49"/>
      <c r="RC26" s="49"/>
      <c r="RD26" s="49"/>
      <c r="RE26" s="45"/>
      <c r="RF26" s="45"/>
      <c r="RG26" s="45"/>
      <c r="RH26" s="45"/>
      <c r="RI26" s="47">
        <f>SUM(QK26:RH26)</f>
        <v>0</v>
      </c>
      <c r="RJ26" s="40" t="str">
        <f t="shared" ref="RJ26:SH26" si="433">IFERROR(QK26/QK$10,"")</f>
        <v/>
      </c>
      <c r="RK26" s="40" t="str">
        <f t="shared" si="433"/>
        <v/>
      </c>
      <c r="RL26" s="40" t="str">
        <f t="shared" si="433"/>
        <v/>
      </c>
      <c r="RM26" s="40" t="str">
        <f t="shared" si="433"/>
        <v/>
      </c>
      <c r="RN26" s="40" t="str">
        <f t="shared" si="433"/>
        <v/>
      </c>
      <c r="RO26" s="40" t="str">
        <f t="shared" si="433"/>
        <v/>
      </c>
      <c r="RP26" s="40" t="str">
        <f t="shared" si="433"/>
        <v/>
      </c>
      <c r="RQ26" s="40" t="str">
        <f t="shared" si="433"/>
        <v/>
      </c>
      <c r="RR26" s="40" t="str">
        <f t="shared" si="433"/>
        <v/>
      </c>
      <c r="RS26" s="40" t="str">
        <f t="shared" si="433"/>
        <v/>
      </c>
      <c r="RT26" s="40" t="str">
        <f t="shared" si="433"/>
        <v/>
      </c>
      <c r="RU26" s="40" t="str">
        <f t="shared" si="433"/>
        <v/>
      </c>
      <c r="RV26" s="40" t="str">
        <f t="shared" si="433"/>
        <v/>
      </c>
      <c r="RW26" s="40" t="str">
        <f t="shared" si="433"/>
        <v/>
      </c>
      <c r="RX26" s="40" t="str">
        <f t="shared" si="433"/>
        <v/>
      </c>
      <c r="RY26" s="40" t="str">
        <f t="shared" si="433"/>
        <v/>
      </c>
      <c r="RZ26" s="40" t="str">
        <f t="shared" si="433"/>
        <v/>
      </c>
      <c r="SA26" s="40" t="str">
        <f t="shared" si="433"/>
        <v/>
      </c>
      <c r="SB26" s="40" t="str">
        <f t="shared" si="433"/>
        <v/>
      </c>
      <c r="SC26" s="40" t="str">
        <f t="shared" si="433"/>
        <v/>
      </c>
      <c r="SD26" s="40" t="str">
        <f t="shared" si="433"/>
        <v/>
      </c>
      <c r="SE26" s="40" t="str">
        <f t="shared" si="433"/>
        <v/>
      </c>
      <c r="SF26" s="40" t="str">
        <f t="shared" si="433"/>
        <v/>
      </c>
      <c r="SG26" s="40" t="str">
        <f t="shared" si="433"/>
        <v/>
      </c>
      <c r="SH26" s="41" t="str">
        <f t="shared" si="433"/>
        <v/>
      </c>
      <c r="SI26" s="37"/>
      <c r="SJ26" s="49"/>
      <c r="SK26" s="49"/>
      <c r="SL26" s="49"/>
      <c r="SM26" s="49"/>
      <c r="SN26" s="49"/>
      <c r="SO26" s="49"/>
      <c r="SP26" s="49"/>
      <c r="SQ26" s="45"/>
      <c r="SR26" s="49"/>
      <c r="SS26" s="49"/>
      <c r="ST26" s="49"/>
      <c r="SU26" s="49"/>
      <c r="SV26" s="49"/>
      <c r="SW26" s="49"/>
      <c r="SX26" s="49"/>
      <c r="SY26" s="49"/>
      <c r="SZ26" s="49"/>
      <c r="TA26" s="49"/>
      <c r="TB26" s="49"/>
      <c r="TC26" s="45"/>
      <c r="TD26" s="45"/>
      <c r="TE26" s="45"/>
      <c r="TF26" s="45"/>
      <c r="TG26" s="47">
        <f>SUM(SI26:TF26)</f>
        <v>0</v>
      </c>
      <c r="TH26" s="40" t="str">
        <f t="shared" ref="TH26:UA26" si="434">IFERROR(SI26/SI$10,"")</f>
        <v/>
      </c>
      <c r="TI26" s="40" t="str">
        <f t="shared" si="434"/>
        <v/>
      </c>
      <c r="TJ26" s="40" t="str">
        <f t="shared" si="434"/>
        <v/>
      </c>
      <c r="TK26" s="40" t="str">
        <f t="shared" si="434"/>
        <v/>
      </c>
      <c r="TL26" s="40" t="str">
        <f t="shared" si="434"/>
        <v/>
      </c>
      <c r="TM26" s="40" t="str">
        <f t="shared" si="434"/>
        <v/>
      </c>
      <c r="TN26" s="40" t="str">
        <f t="shared" si="434"/>
        <v/>
      </c>
      <c r="TO26" s="40" t="str">
        <f t="shared" si="434"/>
        <v/>
      </c>
      <c r="TP26" s="40" t="str">
        <f t="shared" si="434"/>
        <v/>
      </c>
      <c r="TQ26" s="40" t="str">
        <f t="shared" si="434"/>
        <v/>
      </c>
      <c r="TR26" s="40" t="str">
        <f t="shared" si="434"/>
        <v/>
      </c>
      <c r="TS26" s="40" t="str">
        <f t="shared" si="434"/>
        <v/>
      </c>
      <c r="TT26" s="40" t="str">
        <f t="shared" si="434"/>
        <v/>
      </c>
      <c r="TU26" s="40" t="str">
        <f t="shared" si="434"/>
        <v/>
      </c>
      <c r="TV26" s="40" t="str">
        <f t="shared" si="434"/>
        <v/>
      </c>
      <c r="TW26" s="40" t="str">
        <f t="shared" si="434"/>
        <v/>
      </c>
      <c r="TX26" s="40" t="str">
        <f t="shared" si="434"/>
        <v/>
      </c>
      <c r="TY26" s="40" t="str">
        <f t="shared" si="434"/>
        <v/>
      </c>
      <c r="TZ26" s="40" t="str">
        <f t="shared" si="434"/>
        <v/>
      </c>
      <c r="UA26" s="40" t="str">
        <f t="shared" si="434"/>
        <v/>
      </c>
      <c r="UB26" s="40" t="str">
        <f t="shared" ref="UB26:UG26" si="435">IFERROR(TB26/TB$10,"")</f>
        <v/>
      </c>
      <c r="UC26" s="40" t="str">
        <f t="shared" si="435"/>
        <v/>
      </c>
      <c r="UD26" s="40" t="str">
        <f t="shared" si="435"/>
        <v/>
      </c>
      <c r="UE26" s="40" t="str">
        <f t="shared" si="435"/>
        <v/>
      </c>
      <c r="UF26" s="40" t="str">
        <f t="shared" si="435"/>
        <v/>
      </c>
      <c r="UG26" s="41" t="str">
        <f t="shared" si="435"/>
        <v/>
      </c>
      <c r="UH26" s="37"/>
      <c r="UI26" s="49"/>
      <c r="UJ26" s="49"/>
      <c r="UK26" s="49"/>
      <c r="UL26" s="49"/>
      <c r="UM26" s="49"/>
      <c r="UN26" s="49"/>
      <c r="UO26" s="49"/>
      <c r="UP26" s="45"/>
      <c r="UQ26" s="49"/>
      <c r="UR26" s="49"/>
      <c r="US26" s="49"/>
      <c r="UT26" s="49"/>
      <c r="UU26" s="49"/>
      <c r="UV26" s="49"/>
      <c r="UW26" s="49"/>
      <c r="UX26" s="49"/>
      <c r="UY26" s="49"/>
      <c r="UZ26" s="49"/>
      <c r="VA26" s="49"/>
      <c r="VB26" s="45"/>
      <c r="VC26" s="45"/>
      <c r="VD26" s="45"/>
      <c r="VE26" s="45"/>
      <c r="VF26" s="47">
        <f>SUM(UH26:VE26)</f>
        <v>0</v>
      </c>
      <c r="VG26" s="40" t="str">
        <f t="shared" ref="VG26:WE26" si="436">IFERROR(UH26/UH$10,"")</f>
        <v/>
      </c>
      <c r="VH26" s="40" t="str">
        <f t="shared" si="436"/>
        <v/>
      </c>
      <c r="VI26" s="40" t="str">
        <f t="shared" si="436"/>
        <v/>
      </c>
      <c r="VJ26" s="40" t="str">
        <f t="shared" si="436"/>
        <v/>
      </c>
      <c r="VK26" s="40" t="str">
        <f t="shared" si="436"/>
        <v/>
      </c>
      <c r="VL26" s="40" t="str">
        <f t="shared" si="436"/>
        <v/>
      </c>
      <c r="VM26" s="40" t="str">
        <f t="shared" si="436"/>
        <v/>
      </c>
      <c r="VN26" s="40" t="str">
        <f t="shared" si="436"/>
        <v/>
      </c>
      <c r="VO26" s="40" t="str">
        <f t="shared" si="436"/>
        <v/>
      </c>
      <c r="VP26" s="40" t="str">
        <f t="shared" si="436"/>
        <v/>
      </c>
      <c r="VQ26" s="40" t="str">
        <f t="shared" si="436"/>
        <v/>
      </c>
      <c r="VR26" s="40" t="str">
        <f t="shared" si="436"/>
        <v/>
      </c>
      <c r="VS26" s="40" t="str">
        <f t="shared" si="436"/>
        <v/>
      </c>
      <c r="VT26" s="40" t="str">
        <f t="shared" si="436"/>
        <v/>
      </c>
      <c r="VU26" s="40" t="str">
        <f t="shared" si="436"/>
        <v/>
      </c>
      <c r="VV26" s="40" t="str">
        <f t="shared" si="436"/>
        <v/>
      </c>
      <c r="VW26" s="40" t="str">
        <f t="shared" si="436"/>
        <v/>
      </c>
      <c r="VX26" s="40" t="str">
        <f t="shared" si="436"/>
        <v/>
      </c>
      <c r="VY26" s="40" t="str">
        <f t="shared" si="436"/>
        <v/>
      </c>
      <c r="VZ26" s="40" t="str">
        <f t="shared" si="436"/>
        <v/>
      </c>
      <c r="WA26" s="40" t="str">
        <f t="shared" si="436"/>
        <v/>
      </c>
      <c r="WB26" s="40" t="str">
        <f t="shared" si="436"/>
        <v/>
      </c>
      <c r="WC26" s="40" t="str">
        <f t="shared" si="436"/>
        <v/>
      </c>
      <c r="WD26" s="40" t="str">
        <f t="shared" si="436"/>
        <v/>
      </c>
      <c r="WE26" s="41" t="str">
        <f t="shared" si="436"/>
        <v/>
      </c>
      <c r="WF26" s="37">
        <f t="shared" ref="WF26:XC26" si="437">SUMIF($C$2:$WE$2,WF$2,$C26:$WE26)</f>
        <v>28327.0999999986</v>
      </c>
      <c r="WG26" s="49">
        <f t="shared" si="437"/>
        <v>950.380000000002</v>
      </c>
      <c r="WH26" s="49">
        <f t="shared" si="437"/>
        <v>8282.32999999996</v>
      </c>
      <c r="WI26" s="49">
        <f t="shared" si="437"/>
        <v>7797.03000000007</v>
      </c>
      <c r="WJ26" s="49">
        <f t="shared" si="437"/>
        <v>2690.78000000001</v>
      </c>
      <c r="WK26" s="49">
        <f t="shared" si="437"/>
        <v>8533.33999999998</v>
      </c>
      <c r="WL26" s="49">
        <f t="shared" si="437"/>
        <v>16166.1599999997</v>
      </c>
      <c r="WM26" s="49">
        <f t="shared" si="437"/>
        <v>7815.79000000009</v>
      </c>
      <c r="WN26" s="45">
        <f t="shared" si="437"/>
        <v>10484.55</v>
      </c>
      <c r="WO26" s="49">
        <f t="shared" si="437"/>
        <v>12204.5800000003</v>
      </c>
      <c r="WP26" s="49">
        <f t="shared" si="437"/>
        <v>1344.78000000003</v>
      </c>
      <c r="WQ26" s="49">
        <f t="shared" si="437"/>
        <v>1698.74</v>
      </c>
      <c r="WR26" s="49">
        <f t="shared" si="437"/>
        <v>35.86</v>
      </c>
      <c r="WS26" s="49">
        <f t="shared" si="437"/>
        <v>4577.51000000002</v>
      </c>
      <c r="WT26" s="49">
        <f t="shared" si="437"/>
        <v>16042.95</v>
      </c>
      <c r="WU26" s="49">
        <f t="shared" si="437"/>
        <v>464.729999999999</v>
      </c>
      <c r="WV26" s="49">
        <f t="shared" si="437"/>
        <v>2037.33</v>
      </c>
      <c r="WW26" s="49">
        <f t="shared" si="437"/>
        <v>13602.1300000001</v>
      </c>
      <c r="WX26" s="49">
        <f t="shared" si="437"/>
        <v>10245.3900000003</v>
      </c>
      <c r="WY26" s="49">
        <f t="shared" si="437"/>
        <v>4844.27000000001</v>
      </c>
      <c r="WZ26" s="45">
        <f t="shared" si="437"/>
        <v>51.05</v>
      </c>
      <c r="XA26" s="45">
        <f t="shared" si="437"/>
        <v>1368.18</v>
      </c>
      <c r="XB26" s="45">
        <f t="shared" si="437"/>
        <v>187.91</v>
      </c>
      <c r="XC26" s="45">
        <f t="shared" si="437"/>
        <v>0</v>
      </c>
      <c r="XD26" s="47">
        <f>SUM(WF26:XC26)</f>
        <v>159752.869999999</v>
      </c>
      <c r="XE26" s="40">
        <f t="shared" ref="XE26:YC26" si="438">IFERROR(WF26/WF$10,"")</f>
        <v>0.0166116154852486</v>
      </c>
      <c r="XF26" s="40">
        <f t="shared" si="438"/>
        <v>0.00615300828485293</v>
      </c>
      <c r="XG26" s="40">
        <f t="shared" si="438"/>
        <v>0.00622932336456667</v>
      </c>
      <c r="XH26" s="40">
        <f t="shared" si="438"/>
        <v>0.00617566053472775</v>
      </c>
      <c r="XI26" s="40">
        <f t="shared" si="438"/>
        <v>0.0063483787189478</v>
      </c>
      <c r="XJ26" s="40">
        <f t="shared" si="438"/>
        <v>0.00799817919093526</v>
      </c>
      <c r="XK26" s="40">
        <f t="shared" si="438"/>
        <v>0.00628395558409165</v>
      </c>
      <c r="XL26" s="40">
        <f t="shared" si="438"/>
        <v>0.0238557333985462</v>
      </c>
      <c r="XM26" s="40">
        <f t="shared" si="438"/>
        <v>0.0204630176511791</v>
      </c>
      <c r="XN26" s="40">
        <f t="shared" si="438"/>
        <v>0.0063522413597095</v>
      </c>
      <c r="XO26" s="40">
        <f t="shared" si="438"/>
        <v>0.00608644803767079</v>
      </c>
      <c r="XP26" s="40">
        <f t="shared" si="438"/>
        <v>0.00637091448054097</v>
      </c>
      <c r="XQ26" s="40">
        <f t="shared" si="438"/>
        <v>0.0112188010336564</v>
      </c>
      <c r="XR26" s="40">
        <f t="shared" si="438"/>
        <v>0.00631171828367812</v>
      </c>
      <c r="XS26" s="40">
        <f t="shared" si="438"/>
        <v>0.00635375365414711</v>
      </c>
      <c r="XT26" s="40">
        <f t="shared" si="438"/>
        <v>0.00647394402259646</v>
      </c>
      <c r="XU26" s="40">
        <f t="shared" si="438"/>
        <v>0.00660698448476017</v>
      </c>
      <c r="XV26" s="40">
        <f t="shared" si="438"/>
        <v>0.00631895557665694</v>
      </c>
      <c r="XW26" s="40">
        <f t="shared" si="438"/>
        <v>0.00638924281299763</v>
      </c>
      <c r="XX26" s="40">
        <f t="shared" si="438"/>
        <v>0.0063219922582882</v>
      </c>
      <c r="XY26" s="40">
        <f t="shared" si="438"/>
        <v>0.00710363656097717</v>
      </c>
      <c r="XZ26" s="40">
        <f t="shared" si="438"/>
        <v>0.00638898922256763</v>
      </c>
      <c r="YA26" s="40">
        <f t="shared" si="438"/>
        <v>0.00652420876912539</v>
      </c>
      <c r="YB26" s="40" t="str">
        <f t="shared" si="438"/>
        <v/>
      </c>
      <c r="YC26" s="41">
        <f t="shared" si="438"/>
        <v>0.00792026480538687</v>
      </c>
    </row>
    <row r="27" s="18" customFormat="1" customHeight="1" spans="1:653">
      <c r="A27" s="67"/>
      <c r="B27" s="69" t="s">
        <v>76</v>
      </c>
      <c r="C27" s="52">
        <f t="shared" ref="C27:R27" si="439">SUM(C26:C26)</f>
        <v>6098.05999999965</v>
      </c>
      <c r="D27" s="52">
        <f t="shared" si="439"/>
        <v>100.15</v>
      </c>
      <c r="E27" s="52">
        <f t="shared" si="439"/>
        <v>1108.53999999996</v>
      </c>
      <c r="F27" s="52">
        <f t="shared" si="439"/>
        <v>882.410000000006</v>
      </c>
      <c r="G27" s="52">
        <f t="shared" si="439"/>
        <v>540.270000000004</v>
      </c>
      <c r="H27" s="52">
        <f t="shared" si="439"/>
        <v>923.250000000008</v>
      </c>
      <c r="I27" s="52">
        <f t="shared" si="439"/>
        <v>2730.17999999999</v>
      </c>
      <c r="J27" s="52">
        <f t="shared" si="439"/>
        <v>1521.41999999999</v>
      </c>
      <c r="K27" s="52">
        <f t="shared" si="439"/>
        <v>1218.36999999999</v>
      </c>
      <c r="L27" s="53">
        <f t="shared" si="439"/>
        <v>2136.24000000007</v>
      </c>
      <c r="M27" s="52">
        <f t="shared" si="439"/>
        <v>166.730000000002</v>
      </c>
      <c r="N27" s="52">
        <f t="shared" si="439"/>
        <v>291.42</v>
      </c>
      <c r="O27" s="52">
        <f t="shared" si="439"/>
        <v>27.5</v>
      </c>
      <c r="P27" s="52">
        <f t="shared" si="439"/>
        <v>708.020000000003</v>
      </c>
      <c r="Q27" s="53">
        <f t="shared" si="439"/>
        <v>1891.35000000011</v>
      </c>
      <c r="R27" s="52">
        <f t="shared" si="439"/>
        <v>230.209999999999</v>
      </c>
      <c r="S27" s="54" t="str">
        <f>IFERROR(#REF!/#REF!,"")</f>
        <v/>
      </c>
      <c r="T27" s="52">
        <f t="shared" ref="T27:AA27" si="440">SUM(T26:T26)</f>
        <v>1801.92000000002</v>
      </c>
      <c r="U27" s="52">
        <f t="shared" si="440"/>
        <v>1309.44000000005</v>
      </c>
      <c r="V27" s="52">
        <f t="shared" si="440"/>
        <v>558.230000000009</v>
      </c>
      <c r="W27" s="52">
        <f t="shared" si="440"/>
        <v>0</v>
      </c>
      <c r="X27" s="53">
        <f t="shared" si="440"/>
        <v>0</v>
      </c>
      <c r="Y27" s="52">
        <f t="shared" si="440"/>
        <v>0</v>
      </c>
      <c r="Z27" s="52">
        <f t="shared" si="440"/>
        <v>0</v>
      </c>
      <c r="AA27" s="55">
        <f t="shared" si="440"/>
        <v>24243.7099999999</v>
      </c>
      <c r="AB27" s="54">
        <f t="shared" ref="AB27:AZ27" si="441">IFERROR(C27/C$10,"")</f>
        <v>0.0198306044678164</v>
      </c>
      <c r="AC27" s="54">
        <f t="shared" si="441"/>
        <v>0.00601890832688772</v>
      </c>
      <c r="AD27" s="54">
        <f t="shared" si="441"/>
        <v>0.00618592069405714</v>
      </c>
      <c r="AE27" s="54">
        <f t="shared" si="441"/>
        <v>0.00618939213058326</v>
      </c>
      <c r="AF27" s="54">
        <f t="shared" si="441"/>
        <v>0.00628506900872467</v>
      </c>
      <c r="AG27" s="54">
        <f t="shared" si="441"/>
        <v>0.00625417283559906</v>
      </c>
      <c r="AH27" s="54">
        <f t="shared" si="441"/>
        <v>0.00625048807255397</v>
      </c>
      <c r="AI27" s="54">
        <f t="shared" si="441"/>
        <v>0.027828652819346</v>
      </c>
      <c r="AJ27" s="54">
        <f t="shared" si="441"/>
        <v>0.0199794624959338</v>
      </c>
      <c r="AK27" s="54">
        <f t="shared" si="441"/>
        <v>0.0063499259719266</v>
      </c>
      <c r="AL27" s="54">
        <f t="shared" si="441"/>
        <v>0.00610235024481877</v>
      </c>
      <c r="AM27" s="54">
        <f t="shared" si="441"/>
        <v>0.00633473126953519</v>
      </c>
      <c r="AN27" s="54">
        <f t="shared" si="441"/>
        <v>0.0138951346817509</v>
      </c>
      <c r="AO27" s="54">
        <f t="shared" si="441"/>
        <v>0.00627211622576338</v>
      </c>
      <c r="AP27" s="54">
        <f t="shared" si="441"/>
        <v>0.00637582744425759</v>
      </c>
      <c r="AQ27" s="54">
        <f t="shared" si="441"/>
        <v>0.00653301897501327</v>
      </c>
      <c r="AR27" s="54" t="str">
        <f t="shared" si="441"/>
        <v/>
      </c>
      <c r="AS27" s="54">
        <f t="shared" si="441"/>
        <v>0.0062888935338336</v>
      </c>
      <c r="AT27" s="54">
        <f t="shared" si="441"/>
        <v>0.00641125824468353</v>
      </c>
      <c r="AU27" s="54">
        <f t="shared" si="441"/>
        <v>0.00637104346308689</v>
      </c>
      <c r="AV27" s="54" t="str">
        <f t="shared" si="441"/>
        <v/>
      </c>
      <c r="AW27" s="54" t="str">
        <f t="shared" si="441"/>
        <v/>
      </c>
      <c r="AX27" s="54" t="str">
        <f t="shared" si="441"/>
        <v/>
      </c>
      <c r="AY27" s="54" t="str">
        <f t="shared" si="441"/>
        <v/>
      </c>
      <c r="AZ27" s="56">
        <f t="shared" si="441"/>
        <v>0.00845664828470108</v>
      </c>
      <c r="BA27" s="52">
        <f t="shared" ref="BA27:BP27" si="442">SUM(BA26:BA26)</f>
        <v>3842.18999999985</v>
      </c>
      <c r="BB27" s="52">
        <f t="shared" si="442"/>
        <v>67.4800000000001</v>
      </c>
      <c r="BC27" s="52">
        <f t="shared" si="442"/>
        <v>896.279999999973</v>
      </c>
      <c r="BD27" s="52">
        <f t="shared" si="442"/>
        <v>593.41</v>
      </c>
      <c r="BE27" s="52">
        <f t="shared" si="442"/>
        <v>429.890000000003</v>
      </c>
      <c r="BF27" s="52">
        <f t="shared" si="442"/>
        <v>708.980000000009</v>
      </c>
      <c r="BG27" s="52">
        <f t="shared" si="442"/>
        <v>1717.77000000007</v>
      </c>
      <c r="BH27" s="52">
        <f t="shared" si="442"/>
        <v>1243.68</v>
      </c>
      <c r="BI27" s="52">
        <f t="shared" si="442"/>
        <v>597.679999999999</v>
      </c>
      <c r="BJ27" s="53">
        <f t="shared" si="442"/>
        <v>1139.18999999998</v>
      </c>
      <c r="BK27" s="52">
        <f t="shared" si="442"/>
        <v>107.85</v>
      </c>
      <c r="BL27" s="52">
        <f t="shared" si="442"/>
        <v>146.43</v>
      </c>
      <c r="BM27" s="52">
        <f t="shared" si="442"/>
        <v>5.58</v>
      </c>
      <c r="BN27" s="52">
        <f t="shared" si="442"/>
        <v>425.040000000005</v>
      </c>
      <c r="BO27" s="53">
        <f t="shared" si="442"/>
        <v>1541.94000000008</v>
      </c>
      <c r="BP27" s="52">
        <f t="shared" si="442"/>
        <v>104.03</v>
      </c>
      <c r="BQ27" s="54" t="str">
        <f>IFERROR(#REF!/#REF!,"")</f>
        <v/>
      </c>
      <c r="BR27" s="53">
        <f t="shared" ref="BR27:BY27" si="443">SUM(BR26:BR26)</f>
        <v>1317.18000000001</v>
      </c>
      <c r="BS27" s="53">
        <f t="shared" si="443"/>
        <v>1269.91000000005</v>
      </c>
      <c r="BT27" s="53">
        <f t="shared" si="443"/>
        <v>425.000000000006</v>
      </c>
      <c r="BU27" s="52">
        <f t="shared" si="443"/>
        <v>0</v>
      </c>
      <c r="BV27" s="52">
        <f t="shared" si="443"/>
        <v>0</v>
      </c>
      <c r="BW27" s="52">
        <f t="shared" si="443"/>
        <v>0</v>
      </c>
      <c r="BX27" s="52">
        <f t="shared" si="443"/>
        <v>0</v>
      </c>
      <c r="BY27" s="55">
        <f t="shared" si="443"/>
        <v>16579.51</v>
      </c>
      <c r="BZ27" s="54">
        <f t="shared" ref="BZ27:CX27" si="444">IFERROR(BA27/BA$10,"")</f>
        <v>0.0193211481685803</v>
      </c>
      <c r="CA27" s="54">
        <f t="shared" si="444"/>
        <v>0.00607601137046118</v>
      </c>
      <c r="CB27" s="54">
        <f t="shared" si="444"/>
        <v>0.00631224972811597</v>
      </c>
      <c r="CC27" s="54">
        <f t="shared" si="444"/>
        <v>0.0062531626201639</v>
      </c>
      <c r="CD27" s="54">
        <f t="shared" si="444"/>
        <v>0.00647494811561689</v>
      </c>
      <c r="CE27" s="54">
        <f t="shared" si="444"/>
        <v>0.00631895509163967</v>
      </c>
      <c r="CF27" s="54">
        <f t="shared" si="444"/>
        <v>0.00628567911549045</v>
      </c>
      <c r="CG27" s="54">
        <f t="shared" si="444"/>
        <v>0.028164510379842</v>
      </c>
      <c r="CH27" s="54">
        <f t="shared" si="444"/>
        <v>0.0193411304503718</v>
      </c>
      <c r="CI27" s="54">
        <f t="shared" si="444"/>
        <v>0.00637570717830257</v>
      </c>
      <c r="CJ27" s="54">
        <f t="shared" si="444"/>
        <v>0.00626064847198962</v>
      </c>
      <c r="CK27" s="54">
        <f t="shared" si="444"/>
        <v>0.00636369681111124</v>
      </c>
      <c r="CL27" s="54">
        <f t="shared" si="444"/>
        <v>0.00731611380621476</v>
      </c>
      <c r="CM27" s="54">
        <f t="shared" si="444"/>
        <v>0.00636468933131387</v>
      </c>
      <c r="CN27" s="54">
        <f t="shared" si="444"/>
        <v>0.00643234847965682</v>
      </c>
      <c r="CO27" s="54">
        <f t="shared" si="444"/>
        <v>0.00618572271218046</v>
      </c>
      <c r="CP27" s="54" t="str">
        <f t="shared" si="444"/>
        <v/>
      </c>
      <c r="CQ27" s="54">
        <f t="shared" si="444"/>
        <v>0.0063461231594423</v>
      </c>
      <c r="CR27" s="54">
        <f t="shared" si="444"/>
        <v>0.00638878319818137</v>
      </c>
      <c r="CS27" s="54">
        <f t="shared" si="444"/>
        <v>0.00637900984558914</v>
      </c>
      <c r="CT27" s="54" t="str">
        <f t="shared" si="444"/>
        <v/>
      </c>
      <c r="CU27" s="54" t="str">
        <f t="shared" si="444"/>
        <v/>
      </c>
      <c r="CV27" s="54" t="str">
        <f t="shared" si="444"/>
        <v/>
      </c>
      <c r="CW27" s="54" t="str">
        <f t="shared" si="444"/>
        <v/>
      </c>
      <c r="CX27" s="56">
        <f t="shared" si="444"/>
        <v>0.00833253159244847</v>
      </c>
      <c r="CY27" s="57">
        <f t="shared" ref="CY27:DW27" si="445">SUM(CY26:CY26)</f>
        <v>7690.86999999965</v>
      </c>
      <c r="CZ27" s="52">
        <f t="shared" si="445"/>
        <v>308.99</v>
      </c>
      <c r="DA27" s="52">
        <f t="shared" si="445"/>
        <v>2149.75</v>
      </c>
      <c r="DB27" s="52">
        <f t="shared" si="445"/>
        <v>1569.52000000001</v>
      </c>
      <c r="DC27" s="52">
        <f t="shared" si="445"/>
        <v>757.319999999999</v>
      </c>
      <c r="DD27" s="52">
        <f t="shared" si="445"/>
        <v>1469.77999999999</v>
      </c>
      <c r="DE27" s="52">
        <f t="shared" si="445"/>
        <v>3288.21999999983</v>
      </c>
      <c r="DF27" s="52">
        <f t="shared" si="445"/>
        <v>3611.8200000001</v>
      </c>
      <c r="DG27" s="52">
        <f t="shared" si="445"/>
        <v>1804.53000000001</v>
      </c>
      <c r="DH27" s="53">
        <f t="shared" si="445"/>
        <v>1990.89000000007</v>
      </c>
      <c r="DI27" s="52">
        <f t="shared" si="445"/>
        <v>286.990000000008</v>
      </c>
      <c r="DJ27" s="52">
        <f t="shared" si="445"/>
        <v>457.549999999997</v>
      </c>
      <c r="DK27" s="52">
        <f t="shared" si="445"/>
        <v>2.19</v>
      </c>
      <c r="DL27" s="52">
        <f t="shared" si="445"/>
        <v>949.91999999999</v>
      </c>
      <c r="DM27" s="53">
        <f t="shared" si="445"/>
        <v>3386.50999999992</v>
      </c>
      <c r="DN27" s="52">
        <f t="shared" si="445"/>
        <v>111.63</v>
      </c>
      <c r="DO27" s="52">
        <f t="shared" si="445"/>
        <v>234.92</v>
      </c>
      <c r="DP27" s="53">
        <f t="shared" si="445"/>
        <v>2795.25999999998</v>
      </c>
      <c r="DQ27" s="53">
        <f t="shared" si="445"/>
        <v>2029.85000000008</v>
      </c>
      <c r="DR27" s="53">
        <f t="shared" si="445"/>
        <v>906.289999999986</v>
      </c>
      <c r="DS27" s="52">
        <f t="shared" si="445"/>
        <v>0</v>
      </c>
      <c r="DT27" s="52">
        <f t="shared" si="445"/>
        <v>0</v>
      </c>
      <c r="DU27" s="52">
        <f t="shared" si="445"/>
        <v>0</v>
      </c>
      <c r="DV27" s="52">
        <f t="shared" si="445"/>
        <v>0</v>
      </c>
      <c r="DW27" s="55">
        <f t="shared" si="445"/>
        <v>35802.7999999996</v>
      </c>
      <c r="DX27" s="54">
        <f t="shared" ref="DX27:EV27" si="446">IFERROR(CY27/CY$10,"")</f>
        <v>0.0202666419453868</v>
      </c>
      <c r="DY27" s="54">
        <f t="shared" si="446"/>
        <v>0.00606051452883749</v>
      </c>
      <c r="DZ27" s="54">
        <f t="shared" si="446"/>
        <v>0.00621112951777422</v>
      </c>
      <c r="EA27" s="54">
        <f t="shared" si="446"/>
        <v>0.00615858860053726</v>
      </c>
      <c r="EB27" s="54">
        <f t="shared" si="446"/>
        <v>0.00637091152103479</v>
      </c>
      <c r="EC27" s="54">
        <f t="shared" si="446"/>
        <v>0.00624881169775777</v>
      </c>
      <c r="ED27" s="54">
        <f t="shared" si="446"/>
        <v>0.00627332749502596</v>
      </c>
      <c r="EE27" s="54">
        <f t="shared" si="446"/>
        <v>0.0246076529117906</v>
      </c>
      <c r="EF27" s="54">
        <f t="shared" si="446"/>
        <v>0.0250436747765475</v>
      </c>
      <c r="EG27" s="54">
        <f t="shared" si="446"/>
        <v>0.00629352265902384</v>
      </c>
      <c r="EH27" s="54">
        <f t="shared" si="446"/>
        <v>0.00608582413730454</v>
      </c>
      <c r="EI27" s="54">
        <f t="shared" si="446"/>
        <v>0.00633629488705105</v>
      </c>
      <c r="EJ27" s="54">
        <f t="shared" si="446"/>
        <v>0.00598671441458681</v>
      </c>
      <c r="EK27" s="54">
        <f t="shared" si="446"/>
        <v>0.00628743739667053</v>
      </c>
      <c r="EL27" s="54">
        <f t="shared" si="446"/>
        <v>0.006364890491879</v>
      </c>
      <c r="EM27" s="54">
        <f t="shared" si="446"/>
        <v>0.00648237888148623</v>
      </c>
      <c r="EN27" s="54">
        <f t="shared" si="446"/>
        <v>0.00712254988013361</v>
      </c>
      <c r="EO27" s="54">
        <f t="shared" si="446"/>
        <v>0.00625259852949409</v>
      </c>
      <c r="EP27" s="54">
        <f t="shared" si="446"/>
        <v>0.00631714013448111</v>
      </c>
      <c r="EQ27" s="54">
        <f t="shared" si="446"/>
        <v>0.00627829306963164</v>
      </c>
      <c r="ER27" s="54" t="str">
        <f t="shared" si="446"/>
        <v/>
      </c>
      <c r="ES27" s="54" t="str">
        <f t="shared" si="446"/>
        <v/>
      </c>
      <c r="ET27" s="54" t="str">
        <f t="shared" si="446"/>
        <v/>
      </c>
      <c r="EU27" s="54" t="str">
        <f t="shared" si="446"/>
        <v/>
      </c>
      <c r="EV27" s="56">
        <f t="shared" si="446"/>
        <v>0.0085029039587223</v>
      </c>
      <c r="EW27" s="52">
        <f t="shared" ref="EW27:FU27" si="447">SUM(EW26:EW26)</f>
        <v>5950.36999999965</v>
      </c>
      <c r="EX27" s="52">
        <f t="shared" si="447"/>
        <v>207.610000000001</v>
      </c>
      <c r="EY27" s="52">
        <f t="shared" si="447"/>
        <v>1801.30000000008</v>
      </c>
      <c r="EZ27" s="52">
        <f t="shared" si="447"/>
        <v>1829.45000000003</v>
      </c>
      <c r="FA27" s="52">
        <f t="shared" si="447"/>
        <v>468.760000000005</v>
      </c>
      <c r="FB27" s="52">
        <f t="shared" si="447"/>
        <v>1209.17000000001</v>
      </c>
      <c r="FC27" s="52">
        <f t="shared" si="447"/>
        <v>2805.74999999997</v>
      </c>
      <c r="FD27" s="52">
        <f t="shared" si="447"/>
        <v>1244.3</v>
      </c>
      <c r="FE27" s="52">
        <f t="shared" si="447"/>
        <v>1651.95000000001</v>
      </c>
      <c r="FF27" s="53">
        <f t="shared" si="447"/>
        <v>2297.08000000006</v>
      </c>
      <c r="FG27" s="52">
        <f t="shared" si="447"/>
        <v>277.940000000008</v>
      </c>
      <c r="FH27" s="52">
        <f t="shared" si="447"/>
        <v>352.079999999999</v>
      </c>
      <c r="FI27" s="52">
        <f t="shared" si="447"/>
        <v>0.59</v>
      </c>
      <c r="FJ27" s="52">
        <f t="shared" si="447"/>
        <v>893.110000000003</v>
      </c>
      <c r="FK27" s="53">
        <f t="shared" si="447"/>
        <v>3293.00999999993</v>
      </c>
      <c r="FL27" s="52">
        <f t="shared" si="447"/>
        <v>13.17</v>
      </c>
      <c r="FM27" s="52">
        <f t="shared" si="447"/>
        <v>615.04</v>
      </c>
      <c r="FN27" s="53">
        <f t="shared" si="447"/>
        <v>2476.20000000002</v>
      </c>
      <c r="FO27" s="53">
        <f t="shared" si="447"/>
        <v>2170.85000000003</v>
      </c>
      <c r="FP27" s="53">
        <f t="shared" si="447"/>
        <v>824.959999999991</v>
      </c>
      <c r="FQ27" s="52">
        <f t="shared" si="447"/>
        <v>0</v>
      </c>
      <c r="FR27" s="52">
        <f t="shared" si="447"/>
        <v>0</v>
      </c>
      <c r="FS27" s="52">
        <f t="shared" si="447"/>
        <v>0</v>
      </c>
      <c r="FT27" s="52">
        <f t="shared" si="447"/>
        <v>0</v>
      </c>
      <c r="FU27" s="55">
        <f t="shared" si="447"/>
        <v>30382.6899999998</v>
      </c>
      <c r="FV27" s="54">
        <f t="shared" ref="FV27:GT27" si="448">IFERROR(EW27/EW$10,"")</f>
        <v>0.0191320283807734</v>
      </c>
      <c r="FW27" s="54">
        <f t="shared" si="448"/>
        <v>0.00608395215125916</v>
      </c>
      <c r="FX27" s="54">
        <f t="shared" si="448"/>
        <v>0.00624204626841881</v>
      </c>
      <c r="FY27" s="54">
        <f t="shared" si="448"/>
        <v>0.00615249173308873</v>
      </c>
      <c r="FZ27" s="54">
        <f t="shared" si="448"/>
        <v>0.00622627838541276</v>
      </c>
      <c r="GA27" s="54">
        <f t="shared" si="448"/>
        <v>0.00625991790875864</v>
      </c>
      <c r="GB27" s="54">
        <f t="shared" si="448"/>
        <v>0.00630042826744303</v>
      </c>
      <c r="GC27" s="54">
        <f t="shared" si="448"/>
        <v>0.0227126907593129</v>
      </c>
      <c r="GD27" s="54">
        <f t="shared" si="448"/>
        <v>0.0200986224970261</v>
      </c>
      <c r="GE27" s="54">
        <f t="shared" si="448"/>
        <v>0.00630807043230203</v>
      </c>
      <c r="GF27" s="54">
        <f t="shared" si="448"/>
        <v>0.00605617420794088</v>
      </c>
      <c r="GG27" s="54">
        <f t="shared" si="448"/>
        <v>0.00633106803326722</v>
      </c>
      <c r="GH27" s="54">
        <f t="shared" si="448"/>
        <v>0.00664414414414414</v>
      </c>
      <c r="GI27" s="54">
        <f t="shared" si="448"/>
        <v>0.0062731605994016</v>
      </c>
      <c r="GJ27" s="54">
        <f t="shared" si="448"/>
        <v>0.00636620106157206</v>
      </c>
      <c r="GK27" s="54">
        <f t="shared" si="448"/>
        <v>0.0059823663279536</v>
      </c>
      <c r="GL27" s="54">
        <f t="shared" si="448"/>
        <v>0.00639690472352094</v>
      </c>
      <c r="GM27" s="54">
        <f t="shared" si="448"/>
        <v>0.00635540333249812</v>
      </c>
      <c r="GN27" s="54">
        <f t="shared" si="448"/>
        <v>0.00639636621222983</v>
      </c>
      <c r="GO27" s="54">
        <f t="shared" si="448"/>
        <v>0.00627323920077962</v>
      </c>
      <c r="GP27" s="54" t="str">
        <f t="shared" si="448"/>
        <v/>
      </c>
      <c r="GQ27" s="54" t="str">
        <f t="shared" si="448"/>
        <v/>
      </c>
      <c r="GR27" s="54" t="str">
        <f t="shared" si="448"/>
        <v/>
      </c>
      <c r="GS27" s="54" t="str">
        <f t="shared" si="448"/>
        <v/>
      </c>
      <c r="GT27" s="56">
        <f t="shared" si="448"/>
        <v>0.00785882969541276</v>
      </c>
      <c r="GU27" s="52">
        <f t="shared" ref="GU27:HS27" si="449">SUM(GU26:GU26)</f>
        <v>2486.16999999986</v>
      </c>
      <c r="GV27" s="52">
        <f t="shared" si="449"/>
        <v>145.500000000001</v>
      </c>
      <c r="GW27" s="52">
        <f t="shared" si="449"/>
        <v>1280.69999999998</v>
      </c>
      <c r="GX27" s="52">
        <f t="shared" si="449"/>
        <v>1649.96000000001</v>
      </c>
      <c r="GY27" s="52">
        <f t="shared" si="449"/>
        <v>253.710000000001</v>
      </c>
      <c r="GZ27" s="52">
        <f t="shared" si="449"/>
        <v>1193.72000000001</v>
      </c>
      <c r="HA27" s="52">
        <f t="shared" si="449"/>
        <v>2963.53999999988</v>
      </c>
      <c r="HB27" s="52">
        <f t="shared" si="449"/>
        <v>96.2900000000001</v>
      </c>
      <c r="HC27" s="52">
        <f t="shared" si="449"/>
        <v>2835.92999999998</v>
      </c>
      <c r="HD27" s="53">
        <f t="shared" si="449"/>
        <v>2453.71000000005</v>
      </c>
      <c r="HE27" s="52">
        <f t="shared" si="449"/>
        <v>288.58000000001</v>
      </c>
      <c r="HF27" s="52">
        <f t="shared" si="449"/>
        <v>289.640000000001</v>
      </c>
      <c r="HG27" s="52">
        <f t="shared" si="449"/>
        <v>0</v>
      </c>
      <c r="HH27" s="52">
        <f t="shared" si="449"/>
        <v>819.330000000007</v>
      </c>
      <c r="HI27" s="53">
        <f t="shared" si="449"/>
        <v>3342.48999999994</v>
      </c>
      <c r="HJ27" s="52">
        <f t="shared" si="449"/>
        <v>5.69</v>
      </c>
      <c r="HK27" s="52">
        <f t="shared" si="449"/>
        <v>540.07</v>
      </c>
      <c r="HL27" s="53">
        <f t="shared" si="449"/>
        <v>2728.72000000004</v>
      </c>
      <c r="HM27" s="53">
        <f t="shared" si="449"/>
        <v>2045.56000000005</v>
      </c>
      <c r="HN27" s="53">
        <f t="shared" si="449"/>
        <v>910.400000000001</v>
      </c>
      <c r="HO27" s="52">
        <f t="shared" si="449"/>
        <v>3.71</v>
      </c>
      <c r="HP27" s="53">
        <f t="shared" si="449"/>
        <v>706.480000000002</v>
      </c>
      <c r="HQ27" s="52">
        <f t="shared" si="449"/>
        <v>0</v>
      </c>
      <c r="HR27" s="52">
        <f t="shared" si="449"/>
        <v>0</v>
      </c>
      <c r="HS27" s="55">
        <f t="shared" si="449"/>
        <v>27039.8999999998</v>
      </c>
      <c r="HT27" s="54">
        <f t="shared" ref="HT27:IR27" si="450">IFERROR(GU27/GU$10,"")</f>
        <v>0.00933767404078312</v>
      </c>
      <c r="HU27" s="54">
        <f t="shared" si="450"/>
        <v>0.00636371031865783</v>
      </c>
      <c r="HV27" s="54">
        <f t="shared" si="450"/>
        <v>0.00623675900076274</v>
      </c>
      <c r="HW27" s="54">
        <f t="shared" si="450"/>
        <v>0.00619821547172214</v>
      </c>
      <c r="HX27" s="54">
        <f t="shared" si="450"/>
        <v>0.00630875840968857</v>
      </c>
      <c r="HY27" s="54">
        <f t="shared" si="450"/>
        <v>0.00669419519759949</v>
      </c>
      <c r="HZ27" s="54">
        <f t="shared" si="450"/>
        <v>0.00632836909890189</v>
      </c>
      <c r="IA27" s="54">
        <f t="shared" si="450"/>
        <v>0.00720604083098851</v>
      </c>
      <c r="IB27" s="54">
        <f t="shared" si="450"/>
        <v>0.0207652445076365</v>
      </c>
      <c r="IC27" s="54">
        <f t="shared" si="450"/>
        <v>0.00631014343000109</v>
      </c>
      <c r="ID27" s="54">
        <f t="shared" si="450"/>
        <v>0.00607723893122494</v>
      </c>
      <c r="IE27" s="54">
        <f t="shared" si="450"/>
        <v>0.00641467446479415</v>
      </c>
      <c r="IF27" s="54" t="str">
        <f t="shared" si="450"/>
        <v/>
      </c>
      <c r="IG27" s="54">
        <f t="shared" si="450"/>
        <v>0.00632265276541694</v>
      </c>
      <c r="IH27" s="54">
        <f t="shared" si="450"/>
        <v>0.00631229884621498</v>
      </c>
      <c r="II27" s="54">
        <f t="shared" si="450"/>
        <v>0.0185342019543974</v>
      </c>
      <c r="IJ27" s="54">
        <f t="shared" si="450"/>
        <v>0.00663206243056442</v>
      </c>
      <c r="IK27" s="54">
        <f t="shared" si="450"/>
        <v>0.00636658354649982</v>
      </c>
      <c r="IL27" s="54">
        <f t="shared" si="450"/>
        <v>0.00641388114434466</v>
      </c>
      <c r="IM27" s="54">
        <f t="shared" si="450"/>
        <v>0.00635989088428002</v>
      </c>
      <c r="IN27" s="54">
        <f t="shared" si="450"/>
        <v>0.00853697823185602</v>
      </c>
      <c r="IO27" s="54">
        <f t="shared" si="450"/>
        <v>0.00650952753681833</v>
      </c>
      <c r="IP27" s="54" t="str">
        <f t="shared" si="450"/>
        <v/>
      </c>
      <c r="IQ27" s="54" t="str">
        <f t="shared" si="450"/>
        <v/>
      </c>
      <c r="IR27" s="56">
        <f t="shared" si="450"/>
        <v>0.0070796148864814</v>
      </c>
      <c r="IS27" s="52">
        <f t="shared" ref="IS27:JQ27" si="451">SUM(IS26:IS26)</f>
        <v>2259.43999999991</v>
      </c>
      <c r="IT27" s="52">
        <f t="shared" si="451"/>
        <v>120.65</v>
      </c>
      <c r="IU27" s="52">
        <f t="shared" si="451"/>
        <v>1045.75999999997</v>
      </c>
      <c r="IV27" s="52">
        <f t="shared" si="451"/>
        <v>1272.28000000001</v>
      </c>
      <c r="IW27" s="52">
        <f t="shared" si="451"/>
        <v>240.830000000001</v>
      </c>
      <c r="IX27" s="52">
        <f t="shared" si="451"/>
        <v>3028.43999999995</v>
      </c>
      <c r="IY27" s="52">
        <f t="shared" si="451"/>
        <v>2660.69999999998</v>
      </c>
      <c r="IZ27" s="52">
        <f t="shared" si="451"/>
        <v>98.2800000000001</v>
      </c>
      <c r="JA27" s="52">
        <f t="shared" si="451"/>
        <v>2376.09000000001</v>
      </c>
      <c r="JB27" s="53">
        <f t="shared" si="451"/>
        <v>2187.47000000008</v>
      </c>
      <c r="JC27" s="52">
        <f t="shared" si="451"/>
        <v>216.690000000005</v>
      </c>
      <c r="JD27" s="52">
        <f t="shared" si="451"/>
        <v>161.62</v>
      </c>
      <c r="JE27" s="52">
        <f t="shared" si="451"/>
        <v>0</v>
      </c>
      <c r="JF27" s="52">
        <f t="shared" si="451"/>
        <v>782.090000000008</v>
      </c>
      <c r="JG27" s="53">
        <f t="shared" si="451"/>
        <v>2587.65000000004</v>
      </c>
      <c r="JH27" s="52">
        <f t="shared" si="451"/>
        <v>0</v>
      </c>
      <c r="JI27" s="52">
        <f t="shared" si="451"/>
        <v>647.299999999998</v>
      </c>
      <c r="JJ27" s="53">
        <f t="shared" si="451"/>
        <v>2482.85000000003</v>
      </c>
      <c r="JK27" s="53">
        <f t="shared" si="451"/>
        <v>1419.78000000003</v>
      </c>
      <c r="JL27" s="53">
        <f t="shared" si="451"/>
        <v>1219.39000000002</v>
      </c>
      <c r="JM27" s="52">
        <f t="shared" si="451"/>
        <v>47.34</v>
      </c>
      <c r="JN27" s="53">
        <f t="shared" si="451"/>
        <v>661.700000000002</v>
      </c>
      <c r="JO27" s="52">
        <f t="shared" si="451"/>
        <v>187.91</v>
      </c>
      <c r="JP27" s="52">
        <f t="shared" si="451"/>
        <v>0</v>
      </c>
      <c r="JQ27" s="55">
        <f t="shared" si="451"/>
        <v>25704.26</v>
      </c>
      <c r="JR27" s="54">
        <f t="shared" ref="JR27:KP27" si="452">IFERROR(IS27/IS$10,"")</f>
        <v>0.00933113460441643</v>
      </c>
      <c r="JS27" s="54">
        <f t="shared" si="452"/>
        <v>0.00643801786956833</v>
      </c>
      <c r="JT27" s="54">
        <f t="shared" si="452"/>
        <v>0.00621210769348367</v>
      </c>
      <c r="JU27" s="54">
        <f t="shared" si="452"/>
        <v>0.00615593638910932</v>
      </c>
      <c r="JV27" s="54">
        <f t="shared" si="452"/>
        <v>0.00648699987232324</v>
      </c>
      <c r="JW27" s="54">
        <f t="shared" si="452"/>
        <v>0.0151121193264797</v>
      </c>
      <c r="JX27" s="54">
        <f t="shared" si="452"/>
        <v>0.00626414137508087</v>
      </c>
      <c r="JY27" s="54">
        <f t="shared" si="452"/>
        <v>0.00708294205867998</v>
      </c>
      <c r="JZ27" s="54">
        <f t="shared" si="452"/>
        <v>0.01832496003328</v>
      </c>
      <c r="KA27" s="54">
        <f t="shared" si="452"/>
        <v>0.00649359092339361</v>
      </c>
      <c r="KB27" s="54">
        <f t="shared" si="452"/>
        <v>0.00604240980304251</v>
      </c>
      <c r="KC27" s="54">
        <f t="shared" si="452"/>
        <v>0.00655632631536246</v>
      </c>
      <c r="KD27" s="54" t="str">
        <f t="shared" si="452"/>
        <v/>
      </c>
      <c r="KE27" s="54">
        <f t="shared" si="452"/>
        <v>0.0063825043533955</v>
      </c>
      <c r="KF27" s="54">
        <f t="shared" si="452"/>
        <v>0.00631519003263791</v>
      </c>
      <c r="KG27" s="54" t="str">
        <f t="shared" si="452"/>
        <v/>
      </c>
      <c r="KH27" s="54">
        <f t="shared" si="452"/>
        <v>0.00661875964873645</v>
      </c>
      <c r="KI27" s="54">
        <f t="shared" si="452"/>
        <v>0.00631393515763913</v>
      </c>
      <c r="KJ27" s="54">
        <f t="shared" si="452"/>
        <v>0.00642766911950424</v>
      </c>
      <c r="KK27" s="54">
        <f t="shared" si="452"/>
        <v>0.00631783509838522</v>
      </c>
      <c r="KL27" s="54">
        <f t="shared" si="452"/>
        <v>0.00701138053401423</v>
      </c>
      <c r="KM27" s="54">
        <f t="shared" si="452"/>
        <v>0.00626512549187452</v>
      </c>
      <c r="KN27" s="54">
        <f t="shared" si="452"/>
        <v>0.00652420876912539</v>
      </c>
      <c r="KO27" s="54" t="str">
        <f t="shared" si="452"/>
        <v/>
      </c>
      <c r="KP27" s="56">
        <f t="shared" si="452"/>
        <v>0.00752142677845703</v>
      </c>
      <c r="KQ27" s="52">
        <f t="shared" ref="KQ27:LO27" si="453">SUM(KQ26:KQ26)</f>
        <v>0</v>
      </c>
      <c r="KR27" s="52">
        <f t="shared" si="453"/>
        <v>0</v>
      </c>
      <c r="KS27" s="52">
        <f t="shared" si="453"/>
        <v>0</v>
      </c>
      <c r="KT27" s="52">
        <f t="shared" si="453"/>
        <v>0</v>
      </c>
      <c r="KU27" s="52">
        <f t="shared" si="453"/>
        <v>0</v>
      </c>
      <c r="KV27" s="52">
        <f t="shared" si="453"/>
        <v>0</v>
      </c>
      <c r="KW27" s="52">
        <f t="shared" si="453"/>
        <v>0</v>
      </c>
      <c r="KX27" s="52">
        <f t="shared" si="453"/>
        <v>0</v>
      </c>
      <c r="KY27" s="52">
        <f t="shared" si="453"/>
        <v>0</v>
      </c>
      <c r="KZ27" s="52">
        <f t="shared" si="453"/>
        <v>0</v>
      </c>
      <c r="LA27" s="52">
        <f t="shared" si="453"/>
        <v>0</v>
      </c>
      <c r="LB27" s="52">
        <f t="shared" si="453"/>
        <v>0</v>
      </c>
      <c r="LC27" s="52">
        <f t="shared" si="453"/>
        <v>0</v>
      </c>
      <c r="LD27" s="52">
        <f t="shared" si="453"/>
        <v>0</v>
      </c>
      <c r="LE27" s="52">
        <f t="shared" si="453"/>
        <v>0</v>
      </c>
      <c r="LF27" s="52">
        <f t="shared" si="453"/>
        <v>0</v>
      </c>
      <c r="LG27" s="52">
        <f t="shared" si="453"/>
        <v>0</v>
      </c>
      <c r="LH27" s="52">
        <f t="shared" si="453"/>
        <v>0</v>
      </c>
      <c r="LI27" s="52">
        <f t="shared" si="453"/>
        <v>0</v>
      </c>
      <c r="LJ27" s="52">
        <f t="shared" si="453"/>
        <v>0</v>
      </c>
      <c r="LK27" s="52">
        <f t="shared" si="453"/>
        <v>0</v>
      </c>
      <c r="LL27" s="52">
        <f t="shared" si="453"/>
        <v>0</v>
      </c>
      <c r="LM27" s="52">
        <f t="shared" si="453"/>
        <v>0</v>
      </c>
      <c r="LN27" s="52">
        <f t="shared" si="453"/>
        <v>0</v>
      </c>
      <c r="LO27" s="55">
        <f t="shared" si="453"/>
        <v>0</v>
      </c>
      <c r="LP27" s="54" t="str">
        <f t="shared" ref="LP27:MN27" si="454">IFERROR(KQ27/KQ$10,"")</f>
        <v/>
      </c>
      <c r="LQ27" s="54" t="str">
        <f t="shared" si="454"/>
        <v/>
      </c>
      <c r="LR27" s="54" t="str">
        <f t="shared" si="454"/>
        <v/>
      </c>
      <c r="LS27" s="54" t="str">
        <f t="shared" si="454"/>
        <v/>
      </c>
      <c r="LT27" s="54" t="str">
        <f t="shared" si="454"/>
        <v/>
      </c>
      <c r="LU27" s="54" t="str">
        <f t="shared" si="454"/>
        <v/>
      </c>
      <c r="LV27" s="54" t="str">
        <f t="shared" si="454"/>
        <v/>
      </c>
      <c r="LW27" s="54" t="str">
        <f t="shared" si="454"/>
        <v/>
      </c>
      <c r="LX27" s="54" t="str">
        <f t="shared" si="454"/>
        <v/>
      </c>
      <c r="LY27" s="54" t="str">
        <f t="shared" si="454"/>
        <v/>
      </c>
      <c r="LZ27" s="54" t="str">
        <f t="shared" si="454"/>
        <v/>
      </c>
      <c r="MA27" s="54" t="str">
        <f t="shared" si="454"/>
        <v/>
      </c>
      <c r="MB27" s="54" t="str">
        <f t="shared" si="454"/>
        <v/>
      </c>
      <c r="MC27" s="54" t="str">
        <f t="shared" si="454"/>
        <v/>
      </c>
      <c r="MD27" s="54" t="str">
        <f t="shared" si="454"/>
        <v/>
      </c>
      <c r="ME27" s="54" t="str">
        <f t="shared" si="454"/>
        <v/>
      </c>
      <c r="MF27" s="54" t="str">
        <f t="shared" si="454"/>
        <v/>
      </c>
      <c r="MG27" s="54" t="str">
        <f t="shared" si="454"/>
        <v/>
      </c>
      <c r="MH27" s="54" t="str">
        <f t="shared" si="454"/>
        <v/>
      </c>
      <c r="MI27" s="54" t="str">
        <f t="shared" si="454"/>
        <v/>
      </c>
      <c r="MJ27" s="54" t="str">
        <f t="shared" si="454"/>
        <v/>
      </c>
      <c r="MK27" s="54" t="str">
        <f t="shared" si="454"/>
        <v/>
      </c>
      <c r="ML27" s="54" t="str">
        <f t="shared" si="454"/>
        <v/>
      </c>
      <c r="MM27" s="54" t="str">
        <f t="shared" si="454"/>
        <v/>
      </c>
      <c r="MN27" s="56" t="str">
        <f t="shared" si="454"/>
        <v/>
      </c>
      <c r="MO27" s="52">
        <f t="shared" ref="MO27:NM27" si="455">SUM(MO26:MO26)</f>
        <v>0</v>
      </c>
      <c r="MP27" s="52">
        <f t="shared" si="455"/>
        <v>0</v>
      </c>
      <c r="MQ27" s="52">
        <f t="shared" si="455"/>
        <v>0</v>
      </c>
      <c r="MR27" s="52">
        <f t="shared" si="455"/>
        <v>0</v>
      </c>
      <c r="MS27" s="52">
        <f t="shared" si="455"/>
        <v>0</v>
      </c>
      <c r="MT27" s="52">
        <f t="shared" si="455"/>
        <v>0</v>
      </c>
      <c r="MU27" s="52">
        <f t="shared" si="455"/>
        <v>0</v>
      </c>
      <c r="MV27" s="52">
        <f t="shared" si="455"/>
        <v>0</v>
      </c>
      <c r="MW27" s="52">
        <f t="shared" si="455"/>
        <v>0</v>
      </c>
      <c r="MX27" s="52">
        <f t="shared" si="455"/>
        <v>0</v>
      </c>
      <c r="MY27" s="52">
        <f t="shared" si="455"/>
        <v>0</v>
      </c>
      <c r="MZ27" s="52">
        <f t="shared" si="455"/>
        <v>0</v>
      </c>
      <c r="NA27" s="52">
        <f t="shared" si="455"/>
        <v>0</v>
      </c>
      <c r="NB27" s="52">
        <f t="shared" si="455"/>
        <v>0</v>
      </c>
      <c r="NC27" s="52">
        <f t="shared" si="455"/>
        <v>0</v>
      </c>
      <c r="ND27" s="52">
        <f t="shared" si="455"/>
        <v>0</v>
      </c>
      <c r="NE27" s="52">
        <f t="shared" si="455"/>
        <v>0</v>
      </c>
      <c r="NF27" s="52">
        <f t="shared" si="455"/>
        <v>0</v>
      </c>
      <c r="NG27" s="52">
        <f t="shared" si="455"/>
        <v>0</v>
      </c>
      <c r="NH27" s="52">
        <f t="shared" si="455"/>
        <v>0</v>
      </c>
      <c r="NI27" s="52">
        <f t="shared" si="455"/>
        <v>0</v>
      </c>
      <c r="NJ27" s="52">
        <f t="shared" si="455"/>
        <v>0</v>
      </c>
      <c r="NK27" s="52">
        <f t="shared" si="455"/>
        <v>0</v>
      </c>
      <c r="NL27" s="52">
        <f t="shared" si="455"/>
        <v>0</v>
      </c>
      <c r="NM27" s="55">
        <f t="shared" si="455"/>
        <v>0</v>
      </c>
      <c r="NN27" s="54" t="str">
        <f t="shared" ref="NN27:OL27" si="456">IFERROR(MO27/MO$10,"")</f>
        <v/>
      </c>
      <c r="NO27" s="54" t="str">
        <f t="shared" si="456"/>
        <v/>
      </c>
      <c r="NP27" s="54" t="str">
        <f t="shared" si="456"/>
        <v/>
      </c>
      <c r="NQ27" s="54" t="str">
        <f t="shared" si="456"/>
        <v/>
      </c>
      <c r="NR27" s="54" t="str">
        <f t="shared" si="456"/>
        <v/>
      </c>
      <c r="NS27" s="54" t="str">
        <f t="shared" si="456"/>
        <v/>
      </c>
      <c r="NT27" s="54" t="str">
        <f t="shared" si="456"/>
        <v/>
      </c>
      <c r="NU27" s="54" t="str">
        <f t="shared" si="456"/>
        <v/>
      </c>
      <c r="NV27" s="54" t="str">
        <f t="shared" si="456"/>
        <v/>
      </c>
      <c r="NW27" s="54" t="str">
        <f t="shared" si="456"/>
        <v/>
      </c>
      <c r="NX27" s="54" t="str">
        <f t="shared" si="456"/>
        <v/>
      </c>
      <c r="NY27" s="54" t="str">
        <f t="shared" si="456"/>
        <v/>
      </c>
      <c r="NZ27" s="54" t="str">
        <f t="shared" si="456"/>
        <v/>
      </c>
      <c r="OA27" s="54" t="str">
        <f t="shared" si="456"/>
        <v/>
      </c>
      <c r="OB27" s="54" t="str">
        <f t="shared" si="456"/>
        <v/>
      </c>
      <c r="OC27" s="54" t="str">
        <f t="shared" si="456"/>
        <v/>
      </c>
      <c r="OD27" s="54" t="str">
        <f t="shared" si="456"/>
        <v/>
      </c>
      <c r="OE27" s="54" t="str">
        <f t="shared" si="456"/>
        <v/>
      </c>
      <c r="OF27" s="54" t="str">
        <f t="shared" si="456"/>
        <v/>
      </c>
      <c r="OG27" s="54" t="str">
        <f t="shared" si="456"/>
        <v/>
      </c>
      <c r="OH27" s="54" t="str">
        <f t="shared" si="456"/>
        <v/>
      </c>
      <c r="OI27" s="54" t="str">
        <f t="shared" si="456"/>
        <v/>
      </c>
      <c r="OJ27" s="54" t="str">
        <f t="shared" si="456"/>
        <v/>
      </c>
      <c r="OK27" s="54" t="str">
        <f t="shared" si="456"/>
        <v/>
      </c>
      <c r="OL27" s="56" t="str">
        <f t="shared" si="456"/>
        <v/>
      </c>
      <c r="OM27" s="52">
        <f t="shared" ref="OM27:PK27" si="457">SUM(OM26:OM26)</f>
        <v>0</v>
      </c>
      <c r="ON27" s="52">
        <f t="shared" si="457"/>
        <v>0</v>
      </c>
      <c r="OO27" s="52">
        <f t="shared" si="457"/>
        <v>0</v>
      </c>
      <c r="OP27" s="52">
        <f t="shared" si="457"/>
        <v>0</v>
      </c>
      <c r="OQ27" s="52">
        <f t="shared" si="457"/>
        <v>0</v>
      </c>
      <c r="OR27" s="52">
        <f t="shared" si="457"/>
        <v>0</v>
      </c>
      <c r="OS27" s="52">
        <f t="shared" si="457"/>
        <v>0</v>
      </c>
      <c r="OT27" s="52">
        <f t="shared" si="457"/>
        <v>0</v>
      </c>
      <c r="OU27" s="52">
        <f t="shared" si="457"/>
        <v>0</v>
      </c>
      <c r="OV27" s="52">
        <f t="shared" si="457"/>
        <v>0</v>
      </c>
      <c r="OW27" s="52">
        <f t="shared" si="457"/>
        <v>0</v>
      </c>
      <c r="OX27" s="52">
        <f t="shared" si="457"/>
        <v>0</v>
      </c>
      <c r="OY27" s="52">
        <f t="shared" si="457"/>
        <v>0</v>
      </c>
      <c r="OZ27" s="52">
        <f t="shared" si="457"/>
        <v>0</v>
      </c>
      <c r="PA27" s="52">
        <f t="shared" si="457"/>
        <v>0</v>
      </c>
      <c r="PB27" s="52">
        <f t="shared" si="457"/>
        <v>0</v>
      </c>
      <c r="PC27" s="52">
        <f t="shared" si="457"/>
        <v>0</v>
      </c>
      <c r="PD27" s="52">
        <f t="shared" si="457"/>
        <v>0</v>
      </c>
      <c r="PE27" s="52">
        <f t="shared" si="457"/>
        <v>0</v>
      </c>
      <c r="PF27" s="52">
        <f t="shared" si="457"/>
        <v>0</v>
      </c>
      <c r="PG27" s="52">
        <f t="shared" si="457"/>
        <v>0</v>
      </c>
      <c r="PH27" s="52">
        <f t="shared" si="457"/>
        <v>0</v>
      </c>
      <c r="PI27" s="52">
        <f t="shared" si="457"/>
        <v>0</v>
      </c>
      <c r="PJ27" s="52">
        <f t="shared" si="457"/>
        <v>0</v>
      </c>
      <c r="PK27" s="55">
        <f t="shared" si="457"/>
        <v>0</v>
      </c>
      <c r="PL27" s="54" t="str">
        <f t="shared" ref="PL27:QJ27" si="458">IFERROR(OM27/OM$10,"")</f>
        <v/>
      </c>
      <c r="PM27" s="54" t="str">
        <f t="shared" si="458"/>
        <v/>
      </c>
      <c r="PN27" s="54" t="str">
        <f t="shared" si="458"/>
        <v/>
      </c>
      <c r="PO27" s="54" t="str">
        <f t="shared" si="458"/>
        <v/>
      </c>
      <c r="PP27" s="54" t="str">
        <f t="shared" si="458"/>
        <v/>
      </c>
      <c r="PQ27" s="54" t="str">
        <f t="shared" si="458"/>
        <v/>
      </c>
      <c r="PR27" s="54" t="str">
        <f t="shared" si="458"/>
        <v/>
      </c>
      <c r="PS27" s="54" t="str">
        <f t="shared" si="458"/>
        <v/>
      </c>
      <c r="PT27" s="54" t="str">
        <f t="shared" si="458"/>
        <v/>
      </c>
      <c r="PU27" s="54" t="str">
        <f t="shared" si="458"/>
        <v/>
      </c>
      <c r="PV27" s="54" t="str">
        <f t="shared" si="458"/>
        <v/>
      </c>
      <c r="PW27" s="54" t="str">
        <f t="shared" si="458"/>
        <v/>
      </c>
      <c r="PX27" s="54" t="str">
        <f t="shared" si="458"/>
        <v/>
      </c>
      <c r="PY27" s="54" t="str">
        <f t="shared" si="458"/>
        <v/>
      </c>
      <c r="PZ27" s="54" t="str">
        <f t="shared" si="458"/>
        <v/>
      </c>
      <c r="QA27" s="54" t="str">
        <f t="shared" si="458"/>
        <v/>
      </c>
      <c r="QB27" s="54" t="str">
        <f t="shared" si="458"/>
        <v/>
      </c>
      <c r="QC27" s="54" t="str">
        <f t="shared" si="458"/>
        <v/>
      </c>
      <c r="QD27" s="54" t="str">
        <f t="shared" si="458"/>
        <v/>
      </c>
      <c r="QE27" s="54" t="str">
        <f t="shared" si="458"/>
        <v/>
      </c>
      <c r="QF27" s="54" t="str">
        <f t="shared" si="458"/>
        <v/>
      </c>
      <c r="QG27" s="54" t="str">
        <f t="shared" si="458"/>
        <v/>
      </c>
      <c r="QH27" s="54" t="str">
        <f t="shared" si="458"/>
        <v/>
      </c>
      <c r="QI27" s="54" t="str">
        <f t="shared" si="458"/>
        <v/>
      </c>
      <c r="QJ27" s="56" t="str">
        <f t="shared" si="458"/>
        <v/>
      </c>
      <c r="QK27" s="52">
        <f t="shared" ref="QK27:RI27" si="459">SUM(QK26:QK26)</f>
        <v>0</v>
      </c>
      <c r="QL27" s="52">
        <f t="shared" si="459"/>
        <v>0</v>
      </c>
      <c r="QM27" s="52">
        <f t="shared" si="459"/>
        <v>0</v>
      </c>
      <c r="QN27" s="52">
        <f t="shared" si="459"/>
        <v>0</v>
      </c>
      <c r="QO27" s="52">
        <f t="shared" si="459"/>
        <v>0</v>
      </c>
      <c r="QP27" s="52">
        <f t="shared" si="459"/>
        <v>0</v>
      </c>
      <c r="QQ27" s="52">
        <f t="shared" si="459"/>
        <v>0</v>
      </c>
      <c r="QR27" s="52">
        <f t="shared" si="459"/>
        <v>0</v>
      </c>
      <c r="QS27" s="52">
        <f t="shared" si="459"/>
        <v>0</v>
      </c>
      <c r="QT27" s="52">
        <f t="shared" si="459"/>
        <v>0</v>
      </c>
      <c r="QU27" s="52">
        <f t="shared" si="459"/>
        <v>0</v>
      </c>
      <c r="QV27" s="52">
        <f t="shared" si="459"/>
        <v>0</v>
      </c>
      <c r="QW27" s="52">
        <f t="shared" si="459"/>
        <v>0</v>
      </c>
      <c r="QX27" s="52">
        <f t="shared" si="459"/>
        <v>0</v>
      </c>
      <c r="QY27" s="52">
        <f t="shared" si="459"/>
        <v>0</v>
      </c>
      <c r="QZ27" s="52">
        <f t="shared" si="459"/>
        <v>0</v>
      </c>
      <c r="RA27" s="52">
        <f t="shared" si="459"/>
        <v>0</v>
      </c>
      <c r="RB27" s="52">
        <f t="shared" si="459"/>
        <v>0</v>
      </c>
      <c r="RC27" s="52">
        <f t="shared" si="459"/>
        <v>0</v>
      </c>
      <c r="RD27" s="52">
        <f t="shared" si="459"/>
        <v>0</v>
      </c>
      <c r="RE27" s="52">
        <f t="shared" si="459"/>
        <v>0</v>
      </c>
      <c r="RF27" s="52">
        <f t="shared" si="459"/>
        <v>0</v>
      </c>
      <c r="RG27" s="52">
        <f t="shared" si="459"/>
        <v>0</v>
      </c>
      <c r="RH27" s="52">
        <f t="shared" si="459"/>
        <v>0</v>
      </c>
      <c r="RI27" s="55">
        <f t="shared" si="459"/>
        <v>0</v>
      </c>
      <c r="RJ27" s="54" t="str">
        <f t="shared" ref="RJ27:SH27" si="460">IFERROR(QK27/QK$10,"")</f>
        <v/>
      </c>
      <c r="RK27" s="54" t="str">
        <f t="shared" si="460"/>
        <v/>
      </c>
      <c r="RL27" s="54" t="str">
        <f t="shared" si="460"/>
        <v/>
      </c>
      <c r="RM27" s="54" t="str">
        <f t="shared" si="460"/>
        <v/>
      </c>
      <c r="RN27" s="54" t="str">
        <f t="shared" si="460"/>
        <v/>
      </c>
      <c r="RO27" s="54" t="str">
        <f t="shared" si="460"/>
        <v/>
      </c>
      <c r="RP27" s="54" t="str">
        <f t="shared" si="460"/>
        <v/>
      </c>
      <c r="RQ27" s="54" t="str">
        <f t="shared" si="460"/>
        <v/>
      </c>
      <c r="RR27" s="54" t="str">
        <f t="shared" si="460"/>
        <v/>
      </c>
      <c r="RS27" s="54" t="str">
        <f t="shared" si="460"/>
        <v/>
      </c>
      <c r="RT27" s="54" t="str">
        <f t="shared" si="460"/>
        <v/>
      </c>
      <c r="RU27" s="54" t="str">
        <f t="shared" si="460"/>
        <v/>
      </c>
      <c r="RV27" s="54" t="str">
        <f t="shared" si="460"/>
        <v/>
      </c>
      <c r="RW27" s="54" t="str">
        <f t="shared" si="460"/>
        <v/>
      </c>
      <c r="RX27" s="54" t="str">
        <f t="shared" si="460"/>
        <v/>
      </c>
      <c r="RY27" s="54" t="str">
        <f t="shared" si="460"/>
        <v/>
      </c>
      <c r="RZ27" s="54" t="str">
        <f t="shared" si="460"/>
        <v/>
      </c>
      <c r="SA27" s="54" t="str">
        <f t="shared" si="460"/>
        <v/>
      </c>
      <c r="SB27" s="54" t="str">
        <f t="shared" si="460"/>
        <v/>
      </c>
      <c r="SC27" s="54" t="str">
        <f t="shared" si="460"/>
        <v/>
      </c>
      <c r="SD27" s="54" t="str">
        <f t="shared" si="460"/>
        <v/>
      </c>
      <c r="SE27" s="54" t="str">
        <f t="shared" si="460"/>
        <v/>
      </c>
      <c r="SF27" s="54" t="str">
        <f t="shared" si="460"/>
        <v/>
      </c>
      <c r="SG27" s="54" t="str">
        <f t="shared" si="460"/>
        <v/>
      </c>
      <c r="SH27" s="56" t="str">
        <f t="shared" si="460"/>
        <v/>
      </c>
      <c r="SI27" s="52">
        <f t="shared" ref="SI27:TG27" si="461">SUM(SI26:SI26)</f>
        <v>0</v>
      </c>
      <c r="SJ27" s="52">
        <f t="shared" si="461"/>
        <v>0</v>
      </c>
      <c r="SK27" s="52">
        <f t="shared" si="461"/>
        <v>0</v>
      </c>
      <c r="SL27" s="52">
        <f t="shared" si="461"/>
        <v>0</v>
      </c>
      <c r="SM27" s="52">
        <f t="shared" si="461"/>
        <v>0</v>
      </c>
      <c r="SN27" s="52">
        <f t="shared" si="461"/>
        <v>0</v>
      </c>
      <c r="SO27" s="52">
        <f t="shared" si="461"/>
        <v>0</v>
      </c>
      <c r="SP27" s="52">
        <f t="shared" si="461"/>
        <v>0</v>
      </c>
      <c r="SQ27" s="52">
        <f t="shared" si="461"/>
        <v>0</v>
      </c>
      <c r="SR27" s="52">
        <f t="shared" si="461"/>
        <v>0</v>
      </c>
      <c r="SS27" s="52">
        <f t="shared" si="461"/>
        <v>0</v>
      </c>
      <c r="ST27" s="52">
        <f t="shared" si="461"/>
        <v>0</v>
      </c>
      <c r="SU27" s="52">
        <f t="shared" si="461"/>
        <v>0</v>
      </c>
      <c r="SV27" s="52">
        <f t="shared" si="461"/>
        <v>0</v>
      </c>
      <c r="SW27" s="52">
        <f t="shared" si="461"/>
        <v>0</v>
      </c>
      <c r="SX27" s="52">
        <f t="shared" si="461"/>
        <v>0</v>
      </c>
      <c r="SY27" s="52">
        <f t="shared" si="461"/>
        <v>0</v>
      </c>
      <c r="SZ27" s="52">
        <f t="shared" si="461"/>
        <v>0</v>
      </c>
      <c r="TA27" s="52">
        <f t="shared" si="461"/>
        <v>0</v>
      </c>
      <c r="TB27" s="52">
        <f t="shared" si="461"/>
        <v>0</v>
      </c>
      <c r="TC27" s="52">
        <f t="shared" si="461"/>
        <v>0</v>
      </c>
      <c r="TD27" s="52">
        <f t="shared" si="461"/>
        <v>0</v>
      </c>
      <c r="TE27" s="52">
        <f t="shared" si="461"/>
        <v>0</v>
      </c>
      <c r="TF27" s="52">
        <f t="shared" si="461"/>
        <v>0</v>
      </c>
      <c r="TG27" s="55">
        <f t="shared" si="461"/>
        <v>0</v>
      </c>
      <c r="TH27" s="54" t="str">
        <f t="shared" ref="TH27:UA27" si="462">IFERROR(SI27/SI$10,"")</f>
        <v/>
      </c>
      <c r="TI27" s="54" t="str">
        <f t="shared" si="462"/>
        <v/>
      </c>
      <c r="TJ27" s="54" t="str">
        <f t="shared" si="462"/>
        <v/>
      </c>
      <c r="TK27" s="54" t="str">
        <f t="shared" si="462"/>
        <v/>
      </c>
      <c r="TL27" s="54" t="str">
        <f t="shared" si="462"/>
        <v/>
      </c>
      <c r="TM27" s="54" t="str">
        <f t="shared" si="462"/>
        <v/>
      </c>
      <c r="TN27" s="54" t="str">
        <f t="shared" si="462"/>
        <v/>
      </c>
      <c r="TO27" s="54" t="str">
        <f t="shared" si="462"/>
        <v/>
      </c>
      <c r="TP27" s="54" t="str">
        <f t="shared" si="462"/>
        <v/>
      </c>
      <c r="TQ27" s="54" t="str">
        <f t="shared" si="462"/>
        <v/>
      </c>
      <c r="TR27" s="54" t="str">
        <f t="shared" si="462"/>
        <v/>
      </c>
      <c r="TS27" s="54" t="str">
        <f t="shared" si="462"/>
        <v/>
      </c>
      <c r="TT27" s="54" t="str">
        <f t="shared" si="462"/>
        <v/>
      </c>
      <c r="TU27" s="54" t="str">
        <f t="shared" si="462"/>
        <v/>
      </c>
      <c r="TV27" s="54" t="str">
        <f t="shared" si="462"/>
        <v/>
      </c>
      <c r="TW27" s="54" t="str">
        <f t="shared" si="462"/>
        <v/>
      </c>
      <c r="TX27" s="54" t="str">
        <f t="shared" si="462"/>
        <v/>
      </c>
      <c r="TY27" s="54" t="str">
        <f t="shared" si="462"/>
        <v/>
      </c>
      <c r="TZ27" s="54" t="str">
        <f t="shared" si="462"/>
        <v/>
      </c>
      <c r="UA27" s="54" t="str">
        <f t="shared" si="462"/>
        <v/>
      </c>
      <c r="UB27" s="54" t="str">
        <f t="shared" ref="UB27:UG27" si="463">IFERROR(TB27/TB$10,"")</f>
        <v/>
      </c>
      <c r="UC27" s="54" t="str">
        <f t="shared" si="463"/>
        <v/>
      </c>
      <c r="UD27" s="54" t="str">
        <f t="shared" si="463"/>
        <v/>
      </c>
      <c r="UE27" s="54" t="str">
        <f t="shared" si="463"/>
        <v/>
      </c>
      <c r="UF27" s="54" t="str">
        <f t="shared" si="463"/>
        <v/>
      </c>
      <c r="UG27" s="56" t="str">
        <f t="shared" si="463"/>
        <v/>
      </c>
      <c r="UH27" s="52">
        <f t="shared" ref="UH27:VF27" si="464">SUM(UH26:UH26)</f>
        <v>0</v>
      </c>
      <c r="UI27" s="52">
        <f t="shared" si="464"/>
        <v>0</v>
      </c>
      <c r="UJ27" s="52">
        <f t="shared" si="464"/>
        <v>0</v>
      </c>
      <c r="UK27" s="52">
        <f t="shared" si="464"/>
        <v>0</v>
      </c>
      <c r="UL27" s="52">
        <f t="shared" si="464"/>
        <v>0</v>
      </c>
      <c r="UM27" s="52">
        <f t="shared" si="464"/>
        <v>0</v>
      </c>
      <c r="UN27" s="52">
        <f t="shared" si="464"/>
        <v>0</v>
      </c>
      <c r="UO27" s="52">
        <f t="shared" si="464"/>
        <v>0</v>
      </c>
      <c r="UP27" s="52">
        <f t="shared" si="464"/>
        <v>0</v>
      </c>
      <c r="UQ27" s="52">
        <f t="shared" si="464"/>
        <v>0</v>
      </c>
      <c r="UR27" s="52">
        <f t="shared" si="464"/>
        <v>0</v>
      </c>
      <c r="US27" s="52">
        <f t="shared" si="464"/>
        <v>0</v>
      </c>
      <c r="UT27" s="52">
        <f t="shared" si="464"/>
        <v>0</v>
      </c>
      <c r="UU27" s="52">
        <f t="shared" si="464"/>
        <v>0</v>
      </c>
      <c r="UV27" s="52">
        <f t="shared" si="464"/>
        <v>0</v>
      </c>
      <c r="UW27" s="52">
        <f t="shared" si="464"/>
        <v>0</v>
      </c>
      <c r="UX27" s="52">
        <f t="shared" si="464"/>
        <v>0</v>
      </c>
      <c r="UY27" s="52">
        <f t="shared" si="464"/>
        <v>0</v>
      </c>
      <c r="UZ27" s="52">
        <f t="shared" si="464"/>
        <v>0</v>
      </c>
      <c r="VA27" s="52">
        <f t="shared" si="464"/>
        <v>0</v>
      </c>
      <c r="VB27" s="52">
        <f t="shared" si="464"/>
        <v>0</v>
      </c>
      <c r="VC27" s="52">
        <f t="shared" si="464"/>
        <v>0</v>
      </c>
      <c r="VD27" s="52">
        <f t="shared" si="464"/>
        <v>0</v>
      </c>
      <c r="VE27" s="52">
        <f t="shared" si="464"/>
        <v>0</v>
      </c>
      <c r="VF27" s="55">
        <f t="shared" si="464"/>
        <v>0</v>
      </c>
      <c r="VG27" s="54" t="str">
        <f t="shared" ref="VG27:WE27" si="465">IFERROR(UH27/UH$10,"")</f>
        <v/>
      </c>
      <c r="VH27" s="54" t="str">
        <f t="shared" si="465"/>
        <v/>
      </c>
      <c r="VI27" s="54" t="str">
        <f t="shared" si="465"/>
        <v/>
      </c>
      <c r="VJ27" s="54" t="str">
        <f t="shared" si="465"/>
        <v/>
      </c>
      <c r="VK27" s="54" t="str">
        <f t="shared" si="465"/>
        <v/>
      </c>
      <c r="VL27" s="54" t="str">
        <f t="shared" si="465"/>
        <v/>
      </c>
      <c r="VM27" s="54" t="str">
        <f t="shared" si="465"/>
        <v/>
      </c>
      <c r="VN27" s="54" t="str">
        <f t="shared" si="465"/>
        <v/>
      </c>
      <c r="VO27" s="54" t="str">
        <f t="shared" si="465"/>
        <v/>
      </c>
      <c r="VP27" s="54" t="str">
        <f t="shared" si="465"/>
        <v/>
      </c>
      <c r="VQ27" s="54" t="str">
        <f t="shared" si="465"/>
        <v/>
      </c>
      <c r="VR27" s="54" t="str">
        <f t="shared" si="465"/>
        <v/>
      </c>
      <c r="VS27" s="54" t="str">
        <f t="shared" si="465"/>
        <v/>
      </c>
      <c r="VT27" s="54" t="str">
        <f t="shared" si="465"/>
        <v/>
      </c>
      <c r="VU27" s="54" t="str">
        <f t="shared" si="465"/>
        <v/>
      </c>
      <c r="VV27" s="54" t="str">
        <f t="shared" si="465"/>
        <v/>
      </c>
      <c r="VW27" s="54" t="str">
        <f t="shared" si="465"/>
        <v/>
      </c>
      <c r="VX27" s="54" t="str">
        <f t="shared" si="465"/>
        <v/>
      </c>
      <c r="VY27" s="54" t="str">
        <f t="shared" si="465"/>
        <v/>
      </c>
      <c r="VZ27" s="54" t="str">
        <f t="shared" si="465"/>
        <v/>
      </c>
      <c r="WA27" s="54" t="str">
        <f t="shared" si="465"/>
        <v/>
      </c>
      <c r="WB27" s="54" t="str">
        <f t="shared" si="465"/>
        <v/>
      </c>
      <c r="WC27" s="54" t="str">
        <f t="shared" si="465"/>
        <v/>
      </c>
      <c r="WD27" s="54" t="str">
        <f t="shared" si="465"/>
        <v/>
      </c>
      <c r="WE27" s="56" t="str">
        <f t="shared" si="465"/>
        <v/>
      </c>
      <c r="WF27" s="52">
        <f t="shared" ref="WF27:XD27" si="466">SUM(WF26:WF26)</f>
        <v>28327.0999999986</v>
      </c>
      <c r="WG27" s="52">
        <f t="shared" si="466"/>
        <v>950.380000000002</v>
      </c>
      <c r="WH27" s="52">
        <f t="shared" si="466"/>
        <v>8282.32999999996</v>
      </c>
      <c r="WI27" s="52">
        <f t="shared" si="466"/>
        <v>7797.03000000007</v>
      </c>
      <c r="WJ27" s="52">
        <f t="shared" si="466"/>
        <v>2690.78000000001</v>
      </c>
      <c r="WK27" s="52">
        <f t="shared" si="466"/>
        <v>8533.33999999998</v>
      </c>
      <c r="WL27" s="52">
        <f t="shared" si="466"/>
        <v>16166.1599999997</v>
      </c>
      <c r="WM27" s="52">
        <f t="shared" si="466"/>
        <v>7815.79000000009</v>
      </c>
      <c r="WN27" s="52">
        <f t="shared" si="466"/>
        <v>10484.55</v>
      </c>
      <c r="WO27" s="52">
        <f t="shared" si="466"/>
        <v>12204.5800000003</v>
      </c>
      <c r="WP27" s="52">
        <f t="shared" si="466"/>
        <v>1344.78000000003</v>
      </c>
      <c r="WQ27" s="52">
        <f t="shared" si="466"/>
        <v>1698.74</v>
      </c>
      <c r="WR27" s="52">
        <f t="shared" si="466"/>
        <v>35.86</v>
      </c>
      <c r="WS27" s="52">
        <f t="shared" si="466"/>
        <v>4577.51000000002</v>
      </c>
      <c r="WT27" s="52">
        <f t="shared" si="466"/>
        <v>16042.95</v>
      </c>
      <c r="WU27" s="52">
        <f t="shared" si="466"/>
        <v>464.729999999999</v>
      </c>
      <c r="WV27" s="52">
        <f t="shared" si="466"/>
        <v>2037.33</v>
      </c>
      <c r="WW27" s="52">
        <f t="shared" si="466"/>
        <v>13602.1300000001</v>
      </c>
      <c r="WX27" s="52">
        <f t="shared" si="466"/>
        <v>10245.3900000003</v>
      </c>
      <c r="WY27" s="52">
        <f t="shared" si="466"/>
        <v>4844.27000000001</v>
      </c>
      <c r="WZ27" s="52">
        <f t="shared" si="466"/>
        <v>51.05</v>
      </c>
      <c r="XA27" s="52">
        <f t="shared" si="466"/>
        <v>1368.18</v>
      </c>
      <c r="XB27" s="52">
        <f t="shared" si="466"/>
        <v>187.91</v>
      </c>
      <c r="XC27" s="52">
        <f t="shared" si="466"/>
        <v>0</v>
      </c>
      <c r="XD27" s="55">
        <f t="shared" si="466"/>
        <v>159752.869999999</v>
      </c>
      <c r="XE27" s="54">
        <f t="shared" ref="XE27:YC27" si="467">IFERROR(WF27/WF$10,"")</f>
        <v>0.0166116154852486</v>
      </c>
      <c r="XF27" s="54">
        <f t="shared" si="467"/>
        <v>0.00615300828485293</v>
      </c>
      <c r="XG27" s="54">
        <f t="shared" si="467"/>
        <v>0.00622932336456667</v>
      </c>
      <c r="XH27" s="54">
        <f t="shared" si="467"/>
        <v>0.00617566053472775</v>
      </c>
      <c r="XI27" s="54">
        <f t="shared" si="467"/>
        <v>0.0063483787189478</v>
      </c>
      <c r="XJ27" s="54">
        <f t="shared" si="467"/>
        <v>0.00799817919093526</v>
      </c>
      <c r="XK27" s="54">
        <f t="shared" si="467"/>
        <v>0.00628395558409165</v>
      </c>
      <c r="XL27" s="54">
        <f t="shared" si="467"/>
        <v>0.0238557333985462</v>
      </c>
      <c r="XM27" s="54">
        <f t="shared" si="467"/>
        <v>0.0204630176511791</v>
      </c>
      <c r="XN27" s="54">
        <f t="shared" si="467"/>
        <v>0.0063522413597095</v>
      </c>
      <c r="XO27" s="54">
        <f t="shared" si="467"/>
        <v>0.00608644803767079</v>
      </c>
      <c r="XP27" s="54">
        <f t="shared" si="467"/>
        <v>0.00637091448054097</v>
      </c>
      <c r="XQ27" s="54">
        <f t="shared" si="467"/>
        <v>0.0112188010336564</v>
      </c>
      <c r="XR27" s="54">
        <f t="shared" si="467"/>
        <v>0.00631171828367812</v>
      </c>
      <c r="XS27" s="54">
        <f t="shared" si="467"/>
        <v>0.00635375365414711</v>
      </c>
      <c r="XT27" s="54">
        <f t="shared" si="467"/>
        <v>0.00647394402259646</v>
      </c>
      <c r="XU27" s="54">
        <f t="shared" si="467"/>
        <v>0.00660698448476017</v>
      </c>
      <c r="XV27" s="54">
        <f t="shared" si="467"/>
        <v>0.00631895557665694</v>
      </c>
      <c r="XW27" s="54">
        <f t="shared" si="467"/>
        <v>0.00638924281299763</v>
      </c>
      <c r="XX27" s="54">
        <f t="shared" si="467"/>
        <v>0.0063219922582882</v>
      </c>
      <c r="XY27" s="54">
        <f t="shared" si="467"/>
        <v>0.00710363656097717</v>
      </c>
      <c r="XZ27" s="54">
        <f t="shared" si="467"/>
        <v>0.00638898922256763</v>
      </c>
      <c r="YA27" s="54">
        <f t="shared" si="467"/>
        <v>0.00652420876912539</v>
      </c>
      <c r="YB27" s="54" t="str">
        <f t="shared" si="467"/>
        <v/>
      </c>
      <c r="YC27" s="56">
        <f t="shared" si="467"/>
        <v>0.00792026480538687</v>
      </c>
    </row>
    <row r="28" s="18" customFormat="1" customHeight="1" spans="1:653">
      <c r="A28" s="67"/>
      <c r="B28" s="69" t="s">
        <v>77</v>
      </c>
      <c r="C28" s="52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  <c r="M28" s="52"/>
      <c r="N28" s="52"/>
      <c r="O28" s="52">
        <v>0</v>
      </c>
      <c r="P28" s="52"/>
      <c r="Q28" s="53">
        <v>0</v>
      </c>
      <c r="R28" s="52">
        <v>0</v>
      </c>
      <c r="S28" s="54" t="str">
        <f>IFERROR(#REF!/#REF!,"")</f>
        <v/>
      </c>
      <c r="T28" s="52">
        <v>0</v>
      </c>
      <c r="U28" s="52">
        <v>0</v>
      </c>
      <c r="V28" s="52">
        <v>0</v>
      </c>
      <c r="W28" s="52">
        <v>0</v>
      </c>
      <c r="X28" s="53">
        <v>0</v>
      </c>
      <c r="Y28" s="52">
        <v>0</v>
      </c>
      <c r="Z28" s="52">
        <v>0</v>
      </c>
      <c r="AA28" s="55">
        <f>SUM(C28:Z28)</f>
        <v>0</v>
      </c>
      <c r="AB28" s="54">
        <f t="shared" ref="AB28:AZ28" si="468">IFERROR(C28/C$10,"")</f>
        <v>0</v>
      </c>
      <c r="AC28" s="54">
        <f t="shared" si="468"/>
        <v>0</v>
      </c>
      <c r="AD28" s="54">
        <f t="shared" si="468"/>
        <v>0</v>
      </c>
      <c r="AE28" s="54">
        <f t="shared" si="468"/>
        <v>0</v>
      </c>
      <c r="AF28" s="54">
        <f t="shared" si="468"/>
        <v>0</v>
      </c>
      <c r="AG28" s="54">
        <f t="shared" si="468"/>
        <v>0</v>
      </c>
      <c r="AH28" s="54">
        <f t="shared" si="468"/>
        <v>0</v>
      </c>
      <c r="AI28" s="54">
        <f t="shared" si="468"/>
        <v>0</v>
      </c>
      <c r="AJ28" s="54">
        <f t="shared" si="468"/>
        <v>0</v>
      </c>
      <c r="AK28" s="54">
        <f t="shared" si="468"/>
        <v>0</v>
      </c>
      <c r="AL28" s="54">
        <f t="shared" si="468"/>
        <v>0</v>
      </c>
      <c r="AM28" s="54">
        <f t="shared" si="468"/>
        <v>0</v>
      </c>
      <c r="AN28" s="54">
        <f t="shared" si="468"/>
        <v>0</v>
      </c>
      <c r="AO28" s="54">
        <f t="shared" si="468"/>
        <v>0</v>
      </c>
      <c r="AP28" s="54">
        <f t="shared" si="468"/>
        <v>0</v>
      </c>
      <c r="AQ28" s="54">
        <f t="shared" si="468"/>
        <v>0</v>
      </c>
      <c r="AR28" s="54" t="str">
        <f t="shared" si="468"/>
        <v/>
      </c>
      <c r="AS28" s="54">
        <f t="shared" si="468"/>
        <v>0</v>
      </c>
      <c r="AT28" s="54">
        <f t="shared" si="468"/>
        <v>0</v>
      </c>
      <c r="AU28" s="54">
        <f t="shared" si="468"/>
        <v>0</v>
      </c>
      <c r="AV28" s="54" t="str">
        <f t="shared" si="468"/>
        <v/>
      </c>
      <c r="AW28" s="54" t="str">
        <f t="shared" si="468"/>
        <v/>
      </c>
      <c r="AX28" s="54" t="str">
        <f t="shared" si="468"/>
        <v/>
      </c>
      <c r="AY28" s="54" t="str">
        <f t="shared" si="468"/>
        <v/>
      </c>
      <c r="AZ28" s="56">
        <f t="shared" si="468"/>
        <v>0</v>
      </c>
      <c r="BA28" s="52"/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  <c r="BJ28" s="53">
        <v>0</v>
      </c>
      <c r="BK28" s="52"/>
      <c r="BL28" s="52"/>
      <c r="BM28" s="52">
        <v>0</v>
      </c>
      <c r="BN28" s="52"/>
      <c r="BO28" s="53">
        <v>0</v>
      </c>
      <c r="BP28" s="52">
        <v>0</v>
      </c>
      <c r="BQ28" s="54" t="str">
        <f>IFERROR(#REF!/#REF!,"")</f>
        <v/>
      </c>
      <c r="BR28" s="53">
        <v>0</v>
      </c>
      <c r="BS28" s="53">
        <v>0</v>
      </c>
      <c r="BT28" s="53">
        <v>0</v>
      </c>
      <c r="BU28" s="52">
        <v>0</v>
      </c>
      <c r="BV28" s="52">
        <v>0</v>
      </c>
      <c r="BW28" s="52">
        <v>0</v>
      </c>
      <c r="BX28" s="52">
        <v>0</v>
      </c>
      <c r="BY28" s="55">
        <f>SUM(BA28:BX28)</f>
        <v>0</v>
      </c>
      <c r="BZ28" s="54">
        <f t="shared" ref="BZ28:CX28" si="469">IFERROR(BA28/BA$10,"")</f>
        <v>0</v>
      </c>
      <c r="CA28" s="54">
        <f t="shared" si="469"/>
        <v>0</v>
      </c>
      <c r="CB28" s="54">
        <f t="shared" si="469"/>
        <v>0</v>
      </c>
      <c r="CC28" s="54">
        <f t="shared" si="469"/>
        <v>0</v>
      </c>
      <c r="CD28" s="54">
        <f t="shared" si="469"/>
        <v>0</v>
      </c>
      <c r="CE28" s="54">
        <f t="shared" si="469"/>
        <v>0</v>
      </c>
      <c r="CF28" s="54">
        <f t="shared" si="469"/>
        <v>0</v>
      </c>
      <c r="CG28" s="54">
        <f t="shared" si="469"/>
        <v>0</v>
      </c>
      <c r="CH28" s="54">
        <f t="shared" si="469"/>
        <v>0</v>
      </c>
      <c r="CI28" s="54">
        <f t="shared" si="469"/>
        <v>0</v>
      </c>
      <c r="CJ28" s="54">
        <f t="shared" si="469"/>
        <v>0</v>
      </c>
      <c r="CK28" s="54">
        <f t="shared" si="469"/>
        <v>0</v>
      </c>
      <c r="CL28" s="54">
        <f t="shared" si="469"/>
        <v>0</v>
      </c>
      <c r="CM28" s="54">
        <f t="shared" si="469"/>
        <v>0</v>
      </c>
      <c r="CN28" s="54">
        <f t="shared" si="469"/>
        <v>0</v>
      </c>
      <c r="CO28" s="54">
        <f t="shared" si="469"/>
        <v>0</v>
      </c>
      <c r="CP28" s="54" t="str">
        <f t="shared" si="469"/>
        <v/>
      </c>
      <c r="CQ28" s="54">
        <f t="shared" si="469"/>
        <v>0</v>
      </c>
      <c r="CR28" s="54">
        <f t="shared" si="469"/>
        <v>0</v>
      </c>
      <c r="CS28" s="54">
        <f t="shared" si="469"/>
        <v>0</v>
      </c>
      <c r="CT28" s="54" t="str">
        <f t="shared" si="469"/>
        <v/>
      </c>
      <c r="CU28" s="54" t="str">
        <f t="shared" si="469"/>
        <v/>
      </c>
      <c r="CV28" s="54" t="str">
        <f t="shared" si="469"/>
        <v/>
      </c>
      <c r="CW28" s="54" t="str">
        <f t="shared" si="469"/>
        <v/>
      </c>
      <c r="CX28" s="56">
        <f t="shared" si="469"/>
        <v>0</v>
      </c>
      <c r="CY28" s="57"/>
      <c r="CZ28" s="52">
        <v>0</v>
      </c>
      <c r="DA28" s="52">
        <v>0</v>
      </c>
      <c r="DB28" s="52">
        <v>0</v>
      </c>
      <c r="DC28" s="52">
        <v>0</v>
      </c>
      <c r="DD28" s="52">
        <v>0</v>
      </c>
      <c r="DE28" s="52">
        <v>0</v>
      </c>
      <c r="DF28" s="52">
        <v>0</v>
      </c>
      <c r="DG28" s="52">
        <v>0</v>
      </c>
      <c r="DH28" s="53">
        <v>0</v>
      </c>
      <c r="DI28" s="52"/>
      <c r="DJ28" s="52"/>
      <c r="DK28" s="52">
        <v>0</v>
      </c>
      <c r="DL28" s="52"/>
      <c r="DM28" s="53">
        <v>0</v>
      </c>
      <c r="DN28" s="52">
        <v>0</v>
      </c>
      <c r="DO28" s="52">
        <v>0</v>
      </c>
      <c r="DP28" s="53">
        <v>0</v>
      </c>
      <c r="DQ28" s="53">
        <v>0</v>
      </c>
      <c r="DR28" s="53">
        <v>0</v>
      </c>
      <c r="DS28" s="52">
        <v>0</v>
      </c>
      <c r="DT28" s="52">
        <v>0</v>
      </c>
      <c r="DU28" s="52">
        <v>0</v>
      </c>
      <c r="DV28" s="52">
        <v>0</v>
      </c>
      <c r="DW28" s="55">
        <f>SUM(CY28:DV28)</f>
        <v>0</v>
      </c>
      <c r="DX28" s="54">
        <f t="shared" ref="DX28:EV28" si="470">IFERROR(CY28/CY$10,"")</f>
        <v>0</v>
      </c>
      <c r="DY28" s="54">
        <f t="shared" si="470"/>
        <v>0</v>
      </c>
      <c r="DZ28" s="54">
        <f t="shared" si="470"/>
        <v>0</v>
      </c>
      <c r="EA28" s="54">
        <f t="shared" si="470"/>
        <v>0</v>
      </c>
      <c r="EB28" s="54">
        <f t="shared" si="470"/>
        <v>0</v>
      </c>
      <c r="EC28" s="54">
        <f t="shared" si="470"/>
        <v>0</v>
      </c>
      <c r="ED28" s="54">
        <f t="shared" si="470"/>
        <v>0</v>
      </c>
      <c r="EE28" s="54">
        <f t="shared" si="470"/>
        <v>0</v>
      </c>
      <c r="EF28" s="54">
        <f t="shared" si="470"/>
        <v>0</v>
      </c>
      <c r="EG28" s="54">
        <f t="shared" si="470"/>
        <v>0</v>
      </c>
      <c r="EH28" s="54">
        <f t="shared" si="470"/>
        <v>0</v>
      </c>
      <c r="EI28" s="54">
        <f t="shared" si="470"/>
        <v>0</v>
      </c>
      <c r="EJ28" s="54">
        <f t="shared" si="470"/>
        <v>0</v>
      </c>
      <c r="EK28" s="54">
        <f t="shared" si="470"/>
        <v>0</v>
      </c>
      <c r="EL28" s="54">
        <f t="shared" si="470"/>
        <v>0</v>
      </c>
      <c r="EM28" s="54">
        <f t="shared" si="470"/>
        <v>0</v>
      </c>
      <c r="EN28" s="54">
        <f t="shared" si="470"/>
        <v>0</v>
      </c>
      <c r="EO28" s="54">
        <f t="shared" si="470"/>
        <v>0</v>
      </c>
      <c r="EP28" s="54">
        <f t="shared" si="470"/>
        <v>0</v>
      </c>
      <c r="EQ28" s="54">
        <f t="shared" si="470"/>
        <v>0</v>
      </c>
      <c r="ER28" s="54" t="str">
        <f t="shared" si="470"/>
        <v/>
      </c>
      <c r="ES28" s="54" t="str">
        <f t="shared" si="470"/>
        <v/>
      </c>
      <c r="ET28" s="54" t="str">
        <f t="shared" si="470"/>
        <v/>
      </c>
      <c r="EU28" s="54" t="str">
        <f t="shared" si="470"/>
        <v/>
      </c>
      <c r="EV28" s="56">
        <f t="shared" si="470"/>
        <v>0</v>
      </c>
      <c r="EW28" s="52"/>
      <c r="EX28" s="52">
        <v>0</v>
      </c>
      <c r="EY28" s="52">
        <v>0</v>
      </c>
      <c r="EZ28" s="52">
        <v>0</v>
      </c>
      <c r="FA28" s="52">
        <v>0</v>
      </c>
      <c r="FB28" s="52">
        <v>0</v>
      </c>
      <c r="FC28" s="52">
        <v>0</v>
      </c>
      <c r="FD28" s="52">
        <v>0</v>
      </c>
      <c r="FE28" s="52">
        <v>0</v>
      </c>
      <c r="FF28" s="53">
        <v>0</v>
      </c>
      <c r="FG28" s="52"/>
      <c r="FH28" s="52"/>
      <c r="FI28" s="52">
        <v>0</v>
      </c>
      <c r="FJ28" s="52"/>
      <c r="FK28" s="53">
        <v>0</v>
      </c>
      <c r="FL28" s="52">
        <v>0</v>
      </c>
      <c r="FM28" s="52">
        <v>0</v>
      </c>
      <c r="FN28" s="53">
        <v>0</v>
      </c>
      <c r="FO28" s="53">
        <v>0</v>
      </c>
      <c r="FP28" s="53">
        <v>0</v>
      </c>
      <c r="FQ28" s="52">
        <v>0</v>
      </c>
      <c r="FR28" s="52">
        <v>0</v>
      </c>
      <c r="FS28" s="52">
        <v>0</v>
      </c>
      <c r="FT28" s="52">
        <v>0</v>
      </c>
      <c r="FU28" s="55">
        <f>SUM(EW28:FT28)</f>
        <v>0</v>
      </c>
      <c r="FV28" s="54">
        <f t="shared" ref="FV28:GT28" si="471">IFERROR(EW28/EW$10,"")</f>
        <v>0</v>
      </c>
      <c r="FW28" s="54">
        <f t="shared" si="471"/>
        <v>0</v>
      </c>
      <c r="FX28" s="54">
        <f t="shared" si="471"/>
        <v>0</v>
      </c>
      <c r="FY28" s="54">
        <f t="shared" si="471"/>
        <v>0</v>
      </c>
      <c r="FZ28" s="54">
        <f t="shared" si="471"/>
        <v>0</v>
      </c>
      <c r="GA28" s="54">
        <f t="shared" si="471"/>
        <v>0</v>
      </c>
      <c r="GB28" s="54">
        <f t="shared" si="471"/>
        <v>0</v>
      </c>
      <c r="GC28" s="54">
        <f t="shared" si="471"/>
        <v>0</v>
      </c>
      <c r="GD28" s="54">
        <f t="shared" si="471"/>
        <v>0</v>
      </c>
      <c r="GE28" s="54">
        <f t="shared" si="471"/>
        <v>0</v>
      </c>
      <c r="GF28" s="54">
        <f t="shared" si="471"/>
        <v>0</v>
      </c>
      <c r="GG28" s="54">
        <f t="shared" si="471"/>
        <v>0</v>
      </c>
      <c r="GH28" s="54">
        <f t="shared" si="471"/>
        <v>0</v>
      </c>
      <c r="GI28" s="54">
        <f t="shared" si="471"/>
        <v>0</v>
      </c>
      <c r="GJ28" s="54">
        <f t="shared" si="471"/>
        <v>0</v>
      </c>
      <c r="GK28" s="54">
        <f t="shared" si="471"/>
        <v>0</v>
      </c>
      <c r="GL28" s="54">
        <f t="shared" si="471"/>
        <v>0</v>
      </c>
      <c r="GM28" s="54">
        <f t="shared" si="471"/>
        <v>0</v>
      </c>
      <c r="GN28" s="54">
        <f t="shared" si="471"/>
        <v>0</v>
      </c>
      <c r="GO28" s="54">
        <f t="shared" si="471"/>
        <v>0</v>
      </c>
      <c r="GP28" s="54" t="str">
        <f t="shared" si="471"/>
        <v/>
      </c>
      <c r="GQ28" s="54" t="str">
        <f t="shared" si="471"/>
        <v/>
      </c>
      <c r="GR28" s="54" t="str">
        <f t="shared" si="471"/>
        <v/>
      </c>
      <c r="GS28" s="54" t="str">
        <f t="shared" si="471"/>
        <v/>
      </c>
      <c r="GT28" s="56">
        <f t="shared" si="471"/>
        <v>0</v>
      </c>
      <c r="GU28" s="52"/>
      <c r="GV28" s="52">
        <v>0</v>
      </c>
      <c r="GW28" s="52">
        <v>0</v>
      </c>
      <c r="GX28" s="52">
        <v>0</v>
      </c>
      <c r="GY28" s="52">
        <v>0</v>
      </c>
      <c r="GZ28" s="52">
        <v>0</v>
      </c>
      <c r="HA28" s="52">
        <v>0</v>
      </c>
      <c r="HB28" s="52">
        <v>0</v>
      </c>
      <c r="HC28" s="52">
        <v>0</v>
      </c>
      <c r="HD28" s="53">
        <v>0</v>
      </c>
      <c r="HE28" s="52"/>
      <c r="HF28" s="52"/>
      <c r="HG28" s="52">
        <v>0</v>
      </c>
      <c r="HH28" s="52"/>
      <c r="HI28" s="53">
        <v>0</v>
      </c>
      <c r="HJ28" s="52">
        <v>0</v>
      </c>
      <c r="HK28" s="52">
        <v>0</v>
      </c>
      <c r="HL28" s="53">
        <v>0</v>
      </c>
      <c r="HM28" s="53">
        <v>0</v>
      </c>
      <c r="HN28" s="53">
        <v>0</v>
      </c>
      <c r="HO28" s="52">
        <v>0</v>
      </c>
      <c r="HP28" s="53">
        <v>0</v>
      </c>
      <c r="HQ28" s="52">
        <v>0</v>
      </c>
      <c r="HR28" s="52">
        <v>0</v>
      </c>
      <c r="HS28" s="55">
        <f>SUM(GU28:HR28)</f>
        <v>0</v>
      </c>
      <c r="HT28" s="54">
        <f t="shared" ref="HT28:IR28" si="472">IFERROR(GU28/GU$10,"")</f>
        <v>0</v>
      </c>
      <c r="HU28" s="54">
        <f t="shared" si="472"/>
        <v>0</v>
      </c>
      <c r="HV28" s="54">
        <f t="shared" si="472"/>
        <v>0</v>
      </c>
      <c r="HW28" s="54">
        <f t="shared" si="472"/>
        <v>0</v>
      </c>
      <c r="HX28" s="54">
        <f t="shared" si="472"/>
        <v>0</v>
      </c>
      <c r="HY28" s="54">
        <f t="shared" si="472"/>
        <v>0</v>
      </c>
      <c r="HZ28" s="54">
        <f t="shared" si="472"/>
        <v>0</v>
      </c>
      <c r="IA28" s="54">
        <f t="shared" si="472"/>
        <v>0</v>
      </c>
      <c r="IB28" s="54">
        <f t="shared" si="472"/>
        <v>0</v>
      </c>
      <c r="IC28" s="54">
        <f t="shared" si="472"/>
        <v>0</v>
      </c>
      <c r="ID28" s="54">
        <f t="shared" si="472"/>
        <v>0</v>
      </c>
      <c r="IE28" s="54">
        <f t="shared" si="472"/>
        <v>0</v>
      </c>
      <c r="IF28" s="54" t="str">
        <f t="shared" si="472"/>
        <v/>
      </c>
      <c r="IG28" s="54">
        <f t="shared" si="472"/>
        <v>0</v>
      </c>
      <c r="IH28" s="54">
        <f t="shared" si="472"/>
        <v>0</v>
      </c>
      <c r="II28" s="54">
        <f t="shared" si="472"/>
        <v>0</v>
      </c>
      <c r="IJ28" s="54">
        <f t="shared" si="472"/>
        <v>0</v>
      </c>
      <c r="IK28" s="54">
        <f t="shared" si="472"/>
        <v>0</v>
      </c>
      <c r="IL28" s="54">
        <f t="shared" si="472"/>
        <v>0</v>
      </c>
      <c r="IM28" s="54">
        <f t="shared" si="472"/>
        <v>0</v>
      </c>
      <c r="IN28" s="54">
        <f t="shared" si="472"/>
        <v>0</v>
      </c>
      <c r="IO28" s="54">
        <f t="shared" si="472"/>
        <v>0</v>
      </c>
      <c r="IP28" s="54" t="str">
        <f t="shared" si="472"/>
        <v/>
      </c>
      <c r="IQ28" s="54" t="str">
        <f t="shared" si="472"/>
        <v/>
      </c>
      <c r="IR28" s="56">
        <f t="shared" si="472"/>
        <v>0</v>
      </c>
      <c r="IS28" s="52"/>
      <c r="IT28" s="52">
        <v>0</v>
      </c>
      <c r="IU28" s="52">
        <v>0</v>
      </c>
      <c r="IV28" s="52">
        <v>0</v>
      </c>
      <c r="IW28" s="52">
        <v>0</v>
      </c>
      <c r="IX28" s="52">
        <v>0</v>
      </c>
      <c r="IY28" s="52">
        <v>0</v>
      </c>
      <c r="IZ28" s="52">
        <v>0</v>
      </c>
      <c r="JA28" s="52">
        <v>0</v>
      </c>
      <c r="JB28" s="53">
        <v>0</v>
      </c>
      <c r="JC28" s="52"/>
      <c r="JD28" s="52"/>
      <c r="JE28" s="52">
        <v>0</v>
      </c>
      <c r="JF28" s="52"/>
      <c r="JG28" s="53">
        <v>0</v>
      </c>
      <c r="JH28" s="52">
        <v>0</v>
      </c>
      <c r="JI28" s="52">
        <v>0</v>
      </c>
      <c r="JJ28" s="53">
        <v>0</v>
      </c>
      <c r="JK28" s="53">
        <v>0</v>
      </c>
      <c r="JL28" s="53">
        <v>0</v>
      </c>
      <c r="JM28" s="52">
        <v>0</v>
      </c>
      <c r="JN28" s="53">
        <v>0</v>
      </c>
      <c r="JO28" s="52"/>
      <c r="JP28" s="52">
        <v>0</v>
      </c>
      <c r="JQ28" s="55">
        <f>SUM(IS28:JP28)</f>
        <v>0</v>
      </c>
      <c r="JR28" s="54">
        <f t="shared" ref="JR28:KP28" si="473">IFERROR(IS28/IS$10,"")</f>
        <v>0</v>
      </c>
      <c r="JS28" s="54">
        <f t="shared" si="473"/>
        <v>0</v>
      </c>
      <c r="JT28" s="54">
        <f t="shared" si="473"/>
        <v>0</v>
      </c>
      <c r="JU28" s="54">
        <f t="shared" si="473"/>
        <v>0</v>
      </c>
      <c r="JV28" s="54">
        <f t="shared" si="473"/>
        <v>0</v>
      </c>
      <c r="JW28" s="54">
        <f t="shared" si="473"/>
        <v>0</v>
      </c>
      <c r="JX28" s="54">
        <f t="shared" si="473"/>
        <v>0</v>
      </c>
      <c r="JY28" s="54">
        <f t="shared" si="473"/>
        <v>0</v>
      </c>
      <c r="JZ28" s="54">
        <f t="shared" si="473"/>
        <v>0</v>
      </c>
      <c r="KA28" s="54">
        <f t="shared" si="473"/>
        <v>0</v>
      </c>
      <c r="KB28" s="54">
        <f t="shared" si="473"/>
        <v>0</v>
      </c>
      <c r="KC28" s="54">
        <f t="shared" si="473"/>
        <v>0</v>
      </c>
      <c r="KD28" s="54" t="str">
        <f t="shared" si="473"/>
        <v/>
      </c>
      <c r="KE28" s="54">
        <f t="shared" si="473"/>
        <v>0</v>
      </c>
      <c r="KF28" s="54">
        <f t="shared" si="473"/>
        <v>0</v>
      </c>
      <c r="KG28" s="54" t="str">
        <f t="shared" si="473"/>
        <v/>
      </c>
      <c r="KH28" s="54">
        <f t="shared" si="473"/>
        <v>0</v>
      </c>
      <c r="KI28" s="54">
        <f t="shared" si="473"/>
        <v>0</v>
      </c>
      <c r="KJ28" s="54">
        <f t="shared" si="473"/>
        <v>0</v>
      </c>
      <c r="KK28" s="54">
        <f t="shared" si="473"/>
        <v>0</v>
      </c>
      <c r="KL28" s="54">
        <f t="shared" si="473"/>
        <v>0</v>
      </c>
      <c r="KM28" s="54">
        <f t="shared" si="473"/>
        <v>0</v>
      </c>
      <c r="KN28" s="54">
        <f t="shared" si="473"/>
        <v>0</v>
      </c>
      <c r="KO28" s="54" t="str">
        <f t="shared" si="473"/>
        <v/>
      </c>
      <c r="KP28" s="56">
        <f t="shared" si="473"/>
        <v>0</v>
      </c>
      <c r="KQ28" s="52">
        <v>0</v>
      </c>
      <c r="KR28" s="52">
        <v>0</v>
      </c>
      <c r="KS28" s="52">
        <v>0</v>
      </c>
      <c r="KT28" s="52">
        <v>0</v>
      </c>
      <c r="KU28" s="52">
        <v>0</v>
      </c>
      <c r="KV28" s="52">
        <v>0</v>
      </c>
      <c r="KW28" s="52">
        <v>0</v>
      </c>
      <c r="KX28" s="52">
        <v>0</v>
      </c>
      <c r="KY28" s="52">
        <v>0</v>
      </c>
      <c r="KZ28" s="52">
        <v>0</v>
      </c>
      <c r="LA28" s="52">
        <v>0</v>
      </c>
      <c r="LB28" s="52">
        <v>0</v>
      </c>
      <c r="LC28" s="52">
        <v>0</v>
      </c>
      <c r="LD28" s="52">
        <v>0</v>
      </c>
      <c r="LE28" s="52">
        <v>0</v>
      </c>
      <c r="LF28" s="52">
        <v>0</v>
      </c>
      <c r="LG28" s="52">
        <v>0</v>
      </c>
      <c r="LH28" s="52">
        <v>0</v>
      </c>
      <c r="LI28" s="52">
        <v>0</v>
      </c>
      <c r="LJ28" s="52">
        <v>0</v>
      </c>
      <c r="LK28" s="52">
        <v>0</v>
      </c>
      <c r="LL28" s="52">
        <v>0</v>
      </c>
      <c r="LM28" s="52">
        <v>0</v>
      </c>
      <c r="LN28" s="52">
        <v>0</v>
      </c>
      <c r="LO28" s="55">
        <f>SUM(KQ28:LN28)</f>
        <v>0</v>
      </c>
      <c r="LP28" s="54" t="str">
        <f t="shared" ref="LP28:MN28" si="474">IFERROR(KQ28/KQ$10,"")</f>
        <v/>
      </c>
      <c r="LQ28" s="54" t="str">
        <f t="shared" si="474"/>
        <v/>
      </c>
      <c r="LR28" s="54" t="str">
        <f t="shared" si="474"/>
        <v/>
      </c>
      <c r="LS28" s="54" t="str">
        <f t="shared" si="474"/>
        <v/>
      </c>
      <c r="LT28" s="54" t="str">
        <f t="shared" si="474"/>
        <v/>
      </c>
      <c r="LU28" s="54" t="str">
        <f t="shared" si="474"/>
        <v/>
      </c>
      <c r="LV28" s="54" t="str">
        <f t="shared" si="474"/>
        <v/>
      </c>
      <c r="LW28" s="54" t="str">
        <f t="shared" si="474"/>
        <v/>
      </c>
      <c r="LX28" s="54" t="str">
        <f t="shared" si="474"/>
        <v/>
      </c>
      <c r="LY28" s="54" t="str">
        <f t="shared" si="474"/>
        <v/>
      </c>
      <c r="LZ28" s="54" t="str">
        <f t="shared" si="474"/>
        <v/>
      </c>
      <c r="MA28" s="54" t="str">
        <f t="shared" si="474"/>
        <v/>
      </c>
      <c r="MB28" s="54" t="str">
        <f t="shared" si="474"/>
        <v/>
      </c>
      <c r="MC28" s="54" t="str">
        <f t="shared" si="474"/>
        <v/>
      </c>
      <c r="MD28" s="54" t="str">
        <f t="shared" si="474"/>
        <v/>
      </c>
      <c r="ME28" s="54" t="str">
        <f t="shared" si="474"/>
        <v/>
      </c>
      <c r="MF28" s="54" t="str">
        <f t="shared" si="474"/>
        <v/>
      </c>
      <c r="MG28" s="54" t="str">
        <f t="shared" si="474"/>
        <v/>
      </c>
      <c r="MH28" s="54" t="str">
        <f t="shared" si="474"/>
        <v/>
      </c>
      <c r="MI28" s="54" t="str">
        <f t="shared" si="474"/>
        <v/>
      </c>
      <c r="MJ28" s="54" t="str">
        <f t="shared" si="474"/>
        <v/>
      </c>
      <c r="MK28" s="54" t="str">
        <f t="shared" si="474"/>
        <v/>
      </c>
      <c r="ML28" s="54" t="str">
        <f t="shared" si="474"/>
        <v/>
      </c>
      <c r="MM28" s="54" t="str">
        <f t="shared" si="474"/>
        <v/>
      </c>
      <c r="MN28" s="56" t="str">
        <f t="shared" si="474"/>
        <v/>
      </c>
      <c r="MO28" s="52">
        <v>0</v>
      </c>
      <c r="MP28" s="52">
        <v>0</v>
      </c>
      <c r="MQ28" s="52">
        <v>0</v>
      </c>
      <c r="MR28" s="52">
        <v>0</v>
      </c>
      <c r="MS28" s="52">
        <v>0</v>
      </c>
      <c r="MT28" s="52">
        <v>0</v>
      </c>
      <c r="MU28" s="52">
        <v>0</v>
      </c>
      <c r="MV28" s="52">
        <v>0</v>
      </c>
      <c r="MW28" s="52">
        <v>0</v>
      </c>
      <c r="MX28" s="52">
        <v>0</v>
      </c>
      <c r="MY28" s="52">
        <v>0</v>
      </c>
      <c r="MZ28" s="52">
        <v>0</v>
      </c>
      <c r="NA28" s="52">
        <v>0</v>
      </c>
      <c r="NB28" s="52">
        <v>0</v>
      </c>
      <c r="NC28" s="52">
        <v>0</v>
      </c>
      <c r="ND28" s="52">
        <v>0</v>
      </c>
      <c r="NE28" s="52">
        <v>0</v>
      </c>
      <c r="NF28" s="52">
        <v>0</v>
      </c>
      <c r="NG28" s="52">
        <v>0</v>
      </c>
      <c r="NH28" s="52">
        <v>0</v>
      </c>
      <c r="NI28" s="52">
        <v>0</v>
      </c>
      <c r="NJ28" s="52">
        <v>0</v>
      </c>
      <c r="NK28" s="52">
        <v>0</v>
      </c>
      <c r="NL28" s="52">
        <v>0</v>
      </c>
      <c r="NM28" s="55">
        <f>SUM(MO28:NL28)</f>
        <v>0</v>
      </c>
      <c r="NN28" s="54" t="str">
        <f t="shared" ref="NN28:OL28" si="475">IFERROR(MO28/MO$10,"")</f>
        <v/>
      </c>
      <c r="NO28" s="54" t="str">
        <f t="shared" si="475"/>
        <v/>
      </c>
      <c r="NP28" s="54" t="str">
        <f t="shared" si="475"/>
        <v/>
      </c>
      <c r="NQ28" s="54" t="str">
        <f t="shared" si="475"/>
        <v/>
      </c>
      <c r="NR28" s="54" t="str">
        <f t="shared" si="475"/>
        <v/>
      </c>
      <c r="NS28" s="54" t="str">
        <f t="shared" si="475"/>
        <v/>
      </c>
      <c r="NT28" s="54" t="str">
        <f t="shared" si="475"/>
        <v/>
      </c>
      <c r="NU28" s="54" t="str">
        <f t="shared" si="475"/>
        <v/>
      </c>
      <c r="NV28" s="54" t="str">
        <f t="shared" si="475"/>
        <v/>
      </c>
      <c r="NW28" s="54" t="str">
        <f t="shared" si="475"/>
        <v/>
      </c>
      <c r="NX28" s="54" t="str">
        <f t="shared" si="475"/>
        <v/>
      </c>
      <c r="NY28" s="54" t="str">
        <f t="shared" si="475"/>
        <v/>
      </c>
      <c r="NZ28" s="54" t="str">
        <f t="shared" si="475"/>
        <v/>
      </c>
      <c r="OA28" s="54" t="str">
        <f t="shared" si="475"/>
        <v/>
      </c>
      <c r="OB28" s="54" t="str">
        <f t="shared" si="475"/>
        <v/>
      </c>
      <c r="OC28" s="54" t="str">
        <f t="shared" si="475"/>
        <v/>
      </c>
      <c r="OD28" s="54" t="str">
        <f t="shared" si="475"/>
        <v/>
      </c>
      <c r="OE28" s="54" t="str">
        <f t="shared" si="475"/>
        <v/>
      </c>
      <c r="OF28" s="54" t="str">
        <f t="shared" si="475"/>
        <v/>
      </c>
      <c r="OG28" s="54" t="str">
        <f t="shared" si="475"/>
        <v/>
      </c>
      <c r="OH28" s="54" t="str">
        <f t="shared" si="475"/>
        <v/>
      </c>
      <c r="OI28" s="54" t="str">
        <f t="shared" si="475"/>
        <v/>
      </c>
      <c r="OJ28" s="54" t="str">
        <f t="shared" si="475"/>
        <v/>
      </c>
      <c r="OK28" s="54" t="str">
        <f t="shared" si="475"/>
        <v/>
      </c>
      <c r="OL28" s="56" t="str">
        <f t="shared" si="475"/>
        <v/>
      </c>
      <c r="OM28" s="52">
        <v>0</v>
      </c>
      <c r="ON28" s="52">
        <v>0</v>
      </c>
      <c r="OO28" s="52">
        <v>0</v>
      </c>
      <c r="OP28" s="52">
        <v>0</v>
      </c>
      <c r="OQ28" s="52">
        <v>0</v>
      </c>
      <c r="OR28" s="52">
        <v>0</v>
      </c>
      <c r="OS28" s="52">
        <v>0</v>
      </c>
      <c r="OT28" s="52">
        <v>0</v>
      </c>
      <c r="OU28" s="52">
        <v>0</v>
      </c>
      <c r="OV28" s="52">
        <v>0</v>
      </c>
      <c r="OW28" s="52">
        <v>0</v>
      </c>
      <c r="OX28" s="52">
        <v>0</v>
      </c>
      <c r="OY28" s="52">
        <v>0</v>
      </c>
      <c r="OZ28" s="52">
        <v>0</v>
      </c>
      <c r="PA28" s="52">
        <v>0</v>
      </c>
      <c r="PB28" s="52">
        <v>0</v>
      </c>
      <c r="PC28" s="52">
        <v>0</v>
      </c>
      <c r="PD28" s="52">
        <v>0</v>
      </c>
      <c r="PE28" s="52">
        <v>0</v>
      </c>
      <c r="PF28" s="52">
        <v>0</v>
      </c>
      <c r="PG28" s="52">
        <v>0</v>
      </c>
      <c r="PH28" s="52">
        <v>0</v>
      </c>
      <c r="PI28" s="52">
        <v>0</v>
      </c>
      <c r="PJ28" s="52">
        <v>0</v>
      </c>
      <c r="PK28" s="55">
        <f>SUM(OM28:PJ28)</f>
        <v>0</v>
      </c>
      <c r="PL28" s="54" t="str">
        <f t="shared" ref="PL28:QJ28" si="476">IFERROR(OM28/OM$10,"")</f>
        <v/>
      </c>
      <c r="PM28" s="54" t="str">
        <f t="shared" si="476"/>
        <v/>
      </c>
      <c r="PN28" s="54" t="str">
        <f t="shared" si="476"/>
        <v/>
      </c>
      <c r="PO28" s="54" t="str">
        <f t="shared" si="476"/>
        <v/>
      </c>
      <c r="PP28" s="54" t="str">
        <f t="shared" si="476"/>
        <v/>
      </c>
      <c r="PQ28" s="54" t="str">
        <f t="shared" si="476"/>
        <v/>
      </c>
      <c r="PR28" s="54" t="str">
        <f t="shared" si="476"/>
        <v/>
      </c>
      <c r="PS28" s="54" t="str">
        <f t="shared" si="476"/>
        <v/>
      </c>
      <c r="PT28" s="54" t="str">
        <f t="shared" si="476"/>
        <v/>
      </c>
      <c r="PU28" s="54" t="str">
        <f t="shared" si="476"/>
        <v/>
      </c>
      <c r="PV28" s="54" t="str">
        <f t="shared" si="476"/>
        <v/>
      </c>
      <c r="PW28" s="54" t="str">
        <f t="shared" si="476"/>
        <v/>
      </c>
      <c r="PX28" s="54" t="str">
        <f t="shared" si="476"/>
        <v/>
      </c>
      <c r="PY28" s="54" t="str">
        <f t="shared" si="476"/>
        <v/>
      </c>
      <c r="PZ28" s="54" t="str">
        <f t="shared" si="476"/>
        <v/>
      </c>
      <c r="QA28" s="54" t="str">
        <f t="shared" si="476"/>
        <v/>
      </c>
      <c r="QB28" s="54" t="str">
        <f t="shared" si="476"/>
        <v/>
      </c>
      <c r="QC28" s="54" t="str">
        <f t="shared" si="476"/>
        <v/>
      </c>
      <c r="QD28" s="54" t="str">
        <f t="shared" si="476"/>
        <v/>
      </c>
      <c r="QE28" s="54" t="str">
        <f t="shared" si="476"/>
        <v/>
      </c>
      <c r="QF28" s="54" t="str">
        <f t="shared" si="476"/>
        <v/>
      </c>
      <c r="QG28" s="54" t="str">
        <f t="shared" si="476"/>
        <v/>
      </c>
      <c r="QH28" s="54" t="str">
        <f t="shared" si="476"/>
        <v/>
      </c>
      <c r="QI28" s="54" t="str">
        <f t="shared" si="476"/>
        <v/>
      </c>
      <c r="QJ28" s="56" t="str">
        <f t="shared" si="476"/>
        <v/>
      </c>
      <c r="QK28" s="52">
        <v>0</v>
      </c>
      <c r="QL28" s="52">
        <v>0</v>
      </c>
      <c r="QM28" s="52">
        <v>0</v>
      </c>
      <c r="QN28" s="52">
        <v>0</v>
      </c>
      <c r="QO28" s="52">
        <v>0</v>
      </c>
      <c r="QP28" s="52">
        <v>0</v>
      </c>
      <c r="QQ28" s="52">
        <v>0</v>
      </c>
      <c r="QR28" s="52">
        <v>0</v>
      </c>
      <c r="QS28" s="52">
        <v>0</v>
      </c>
      <c r="QT28" s="52">
        <v>0</v>
      </c>
      <c r="QU28" s="52">
        <v>0</v>
      </c>
      <c r="QV28" s="52">
        <v>0</v>
      </c>
      <c r="QW28" s="52">
        <v>0</v>
      </c>
      <c r="QX28" s="52">
        <v>0</v>
      </c>
      <c r="QY28" s="52">
        <v>0</v>
      </c>
      <c r="QZ28" s="52">
        <v>0</v>
      </c>
      <c r="RA28" s="52">
        <v>0</v>
      </c>
      <c r="RB28" s="52">
        <v>0</v>
      </c>
      <c r="RC28" s="52">
        <v>0</v>
      </c>
      <c r="RD28" s="52">
        <v>0</v>
      </c>
      <c r="RE28" s="52">
        <v>0</v>
      </c>
      <c r="RF28" s="52">
        <v>0</v>
      </c>
      <c r="RG28" s="52">
        <v>0</v>
      </c>
      <c r="RH28" s="52">
        <v>0</v>
      </c>
      <c r="RI28" s="55">
        <f>SUM(QK28:RH28)</f>
        <v>0</v>
      </c>
      <c r="RJ28" s="54" t="str">
        <f t="shared" ref="RJ28:SH28" si="477">IFERROR(QK28/QK$10,"")</f>
        <v/>
      </c>
      <c r="RK28" s="54" t="str">
        <f t="shared" si="477"/>
        <v/>
      </c>
      <c r="RL28" s="54" t="str">
        <f t="shared" si="477"/>
        <v/>
      </c>
      <c r="RM28" s="54" t="str">
        <f t="shared" si="477"/>
        <v/>
      </c>
      <c r="RN28" s="54" t="str">
        <f t="shared" si="477"/>
        <v/>
      </c>
      <c r="RO28" s="54" t="str">
        <f t="shared" si="477"/>
        <v/>
      </c>
      <c r="RP28" s="54" t="str">
        <f t="shared" si="477"/>
        <v/>
      </c>
      <c r="RQ28" s="54" t="str">
        <f t="shared" si="477"/>
        <v/>
      </c>
      <c r="RR28" s="54" t="str">
        <f t="shared" si="477"/>
        <v/>
      </c>
      <c r="RS28" s="54" t="str">
        <f t="shared" si="477"/>
        <v/>
      </c>
      <c r="RT28" s="54" t="str">
        <f t="shared" si="477"/>
        <v/>
      </c>
      <c r="RU28" s="54" t="str">
        <f t="shared" si="477"/>
        <v/>
      </c>
      <c r="RV28" s="54" t="str">
        <f t="shared" si="477"/>
        <v/>
      </c>
      <c r="RW28" s="54" t="str">
        <f t="shared" si="477"/>
        <v/>
      </c>
      <c r="RX28" s="54" t="str">
        <f t="shared" si="477"/>
        <v/>
      </c>
      <c r="RY28" s="54" t="str">
        <f t="shared" si="477"/>
        <v/>
      </c>
      <c r="RZ28" s="54" t="str">
        <f t="shared" si="477"/>
        <v/>
      </c>
      <c r="SA28" s="54" t="str">
        <f t="shared" si="477"/>
        <v/>
      </c>
      <c r="SB28" s="54" t="str">
        <f t="shared" si="477"/>
        <v/>
      </c>
      <c r="SC28" s="54" t="str">
        <f t="shared" si="477"/>
        <v/>
      </c>
      <c r="SD28" s="54" t="str">
        <f t="shared" si="477"/>
        <v/>
      </c>
      <c r="SE28" s="54" t="str">
        <f t="shared" si="477"/>
        <v/>
      </c>
      <c r="SF28" s="54" t="str">
        <f t="shared" si="477"/>
        <v/>
      </c>
      <c r="SG28" s="54" t="str">
        <f t="shared" si="477"/>
        <v/>
      </c>
      <c r="SH28" s="56" t="str">
        <f t="shared" si="477"/>
        <v/>
      </c>
      <c r="SI28" s="52">
        <v>0</v>
      </c>
      <c r="SJ28" s="52">
        <v>0</v>
      </c>
      <c r="SK28" s="52">
        <v>0</v>
      </c>
      <c r="SL28" s="52">
        <v>0</v>
      </c>
      <c r="SM28" s="52">
        <v>0</v>
      </c>
      <c r="SN28" s="52">
        <v>0</v>
      </c>
      <c r="SO28" s="52">
        <v>0</v>
      </c>
      <c r="SP28" s="52">
        <v>0</v>
      </c>
      <c r="SQ28" s="52">
        <v>0</v>
      </c>
      <c r="SR28" s="52">
        <v>0</v>
      </c>
      <c r="SS28" s="52">
        <v>0</v>
      </c>
      <c r="ST28" s="52">
        <v>0</v>
      </c>
      <c r="SU28" s="52">
        <v>0</v>
      </c>
      <c r="SV28" s="52">
        <v>0</v>
      </c>
      <c r="SW28" s="52">
        <v>0</v>
      </c>
      <c r="SX28" s="52">
        <v>0</v>
      </c>
      <c r="SY28" s="52">
        <v>0</v>
      </c>
      <c r="SZ28" s="52">
        <v>0</v>
      </c>
      <c r="TA28" s="52">
        <v>0</v>
      </c>
      <c r="TB28" s="52">
        <v>0</v>
      </c>
      <c r="TC28" s="52">
        <v>0</v>
      </c>
      <c r="TD28" s="52">
        <v>0</v>
      </c>
      <c r="TE28" s="52">
        <v>0</v>
      </c>
      <c r="TF28" s="52">
        <v>0</v>
      </c>
      <c r="TG28" s="55">
        <f>SUM(SI28:TF28)</f>
        <v>0</v>
      </c>
      <c r="TH28" s="54" t="str">
        <f t="shared" ref="TH28:UA28" si="478">IFERROR(SI28/SI$10,"")</f>
        <v/>
      </c>
      <c r="TI28" s="54" t="str">
        <f t="shared" si="478"/>
        <v/>
      </c>
      <c r="TJ28" s="54" t="str">
        <f t="shared" si="478"/>
        <v/>
      </c>
      <c r="TK28" s="54" t="str">
        <f t="shared" si="478"/>
        <v/>
      </c>
      <c r="TL28" s="54" t="str">
        <f t="shared" si="478"/>
        <v/>
      </c>
      <c r="TM28" s="54" t="str">
        <f t="shared" si="478"/>
        <v/>
      </c>
      <c r="TN28" s="54" t="str">
        <f t="shared" si="478"/>
        <v/>
      </c>
      <c r="TO28" s="54" t="str">
        <f t="shared" si="478"/>
        <v/>
      </c>
      <c r="TP28" s="54" t="str">
        <f t="shared" si="478"/>
        <v/>
      </c>
      <c r="TQ28" s="54" t="str">
        <f t="shared" si="478"/>
        <v/>
      </c>
      <c r="TR28" s="54" t="str">
        <f t="shared" si="478"/>
        <v/>
      </c>
      <c r="TS28" s="54" t="str">
        <f t="shared" si="478"/>
        <v/>
      </c>
      <c r="TT28" s="54" t="str">
        <f t="shared" si="478"/>
        <v/>
      </c>
      <c r="TU28" s="54" t="str">
        <f t="shared" si="478"/>
        <v/>
      </c>
      <c r="TV28" s="54" t="str">
        <f t="shared" si="478"/>
        <v/>
      </c>
      <c r="TW28" s="54" t="str">
        <f t="shared" si="478"/>
        <v/>
      </c>
      <c r="TX28" s="54" t="str">
        <f t="shared" si="478"/>
        <v/>
      </c>
      <c r="TY28" s="54" t="str">
        <f t="shared" si="478"/>
        <v/>
      </c>
      <c r="TZ28" s="54" t="str">
        <f t="shared" si="478"/>
        <v/>
      </c>
      <c r="UA28" s="54" t="str">
        <f t="shared" si="478"/>
        <v/>
      </c>
      <c r="UB28" s="54" t="str">
        <f t="shared" ref="UB28:UG28" si="479">IFERROR(TB28/TB$10,"")</f>
        <v/>
      </c>
      <c r="UC28" s="54" t="str">
        <f t="shared" si="479"/>
        <v/>
      </c>
      <c r="UD28" s="54" t="str">
        <f t="shared" si="479"/>
        <v/>
      </c>
      <c r="UE28" s="54" t="str">
        <f t="shared" si="479"/>
        <v/>
      </c>
      <c r="UF28" s="54" t="str">
        <f t="shared" si="479"/>
        <v/>
      </c>
      <c r="UG28" s="56" t="str">
        <f t="shared" si="479"/>
        <v/>
      </c>
      <c r="UH28" s="52">
        <v>0</v>
      </c>
      <c r="UI28" s="52">
        <v>0</v>
      </c>
      <c r="UJ28" s="52">
        <v>0</v>
      </c>
      <c r="UK28" s="52">
        <v>0</v>
      </c>
      <c r="UL28" s="52">
        <v>0</v>
      </c>
      <c r="UM28" s="52">
        <v>0</v>
      </c>
      <c r="UN28" s="52">
        <v>0</v>
      </c>
      <c r="UO28" s="52">
        <v>0</v>
      </c>
      <c r="UP28" s="52">
        <v>0</v>
      </c>
      <c r="UQ28" s="52">
        <v>0</v>
      </c>
      <c r="UR28" s="52">
        <v>0</v>
      </c>
      <c r="US28" s="52">
        <v>0</v>
      </c>
      <c r="UT28" s="52">
        <v>0</v>
      </c>
      <c r="UU28" s="52">
        <v>0</v>
      </c>
      <c r="UV28" s="52">
        <v>0</v>
      </c>
      <c r="UW28" s="52">
        <v>0</v>
      </c>
      <c r="UX28" s="52">
        <v>0</v>
      </c>
      <c r="UY28" s="52">
        <v>0</v>
      </c>
      <c r="UZ28" s="52">
        <v>0</v>
      </c>
      <c r="VA28" s="52">
        <v>0</v>
      </c>
      <c r="VB28" s="52">
        <v>0</v>
      </c>
      <c r="VC28" s="52">
        <v>0</v>
      </c>
      <c r="VD28" s="52">
        <v>0</v>
      </c>
      <c r="VE28" s="52">
        <v>0</v>
      </c>
      <c r="VF28" s="55">
        <f>SUM(UH28:VE28)</f>
        <v>0</v>
      </c>
      <c r="VG28" s="54" t="str">
        <f t="shared" ref="VG28:WE28" si="480">IFERROR(UH28/UH$10,"")</f>
        <v/>
      </c>
      <c r="VH28" s="54" t="str">
        <f t="shared" si="480"/>
        <v/>
      </c>
      <c r="VI28" s="54" t="str">
        <f t="shared" si="480"/>
        <v/>
      </c>
      <c r="VJ28" s="54" t="str">
        <f t="shared" si="480"/>
        <v/>
      </c>
      <c r="VK28" s="54" t="str">
        <f t="shared" si="480"/>
        <v/>
      </c>
      <c r="VL28" s="54" t="str">
        <f t="shared" si="480"/>
        <v/>
      </c>
      <c r="VM28" s="54" t="str">
        <f t="shared" si="480"/>
        <v/>
      </c>
      <c r="VN28" s="54" t="str">
        <f t="shared" si="480"/>
        <v/>
      </c>
      <c r="VO28" s="54" t="str">
        <f t="shared" si="480"/>
        <v/>
      </c>
      <c r="VP28" s="54" t="str">
        <f t="shared" si="480"/>
        <v/>
      </c>
      <c r="VQ28" s="54" t="str">
        <f t="shared" si="480"/>
        <v/>
      </c>
      <c r="VR28" s="54" t="str">
        <f t="shared" si="480"/>
        <v/>
      </c>
      <c r="VS28" s="54" t="str">
        <f t="shared" si="480"/>
        <v/>
      </c>
      <c r="VT28" s="54" t="str">
        <f t="shared" si="480"/>
        <v/>
      </c>
      <c r="VU28" s="54" t="str">
        <f t="shared" si="480"/>
        <v/>
      </c>
      <c r="VV28" s="54" t="str">
        <f t="shared" si="480"/>
        <v/>
      </c>
      <c r="VW28" s="54" t="str">
        <f t="shared" si="480"/>
        <v/>
      </c>
      <c r="VX28" s="54" t="str">
        <f t="shared" si="480"/>
        <v/>
      </c>
      <c r="VY28" s="54" t="str">
        <f t="shared" si="480"/>
        <v/>
      </c>
      <c r="VZ28" s="54" t="str">
        <f t="shared" si="480"/>
        <v/>
      </c>
      <c r="WA28" s="54" t="str">
        <f t="shared" si="480"/>
        <v/>
      </c>
      <c r="WB28" s="54" t="str">
        <f t="shared" si="480"/>
        <v/>
      </c>
      <c r="WC28" s="54" t="str">
        <f t="shared" si="480"/>
        <v/>
      </c>
      <c r="WD28" s="54" t="str">
        <f t="shared" si="480"/>
        <v/>
      </c>
      <c r="WE28" s="56" t="str">
        <f t="shared" si="480"/>
        <v/>
      </c>
      <c r="WF28" s="52">
        <v>0</v>
      </c>
      <c r="WG28" s="52">
        <v>0</v>
      </c>
      <c r="WH28" s="52">
        <v>0</v>
      </c>
      <c r="WI28" s="52">
        <v>0</v>
      </c>
      <c r="WJ28" s="52">
        <v>0</v>
      </c>
      <c r="WK28" s="52">
        <v>0</v>
      </c>
      <c r="WL28" s="52">
        <v>0</v>
      </c>
      <c r="WM28" s="52">
        <v>0</v>
      </c>
      <c r="WN28" s="52">
        <v>0</v>
      </c>
      <c r="WO28" s="52">
        <v>0</v>
      </c>
      <c r="WP28" s="52">
        <v>0</v>
      </c>
      <c r="WQ28" s="52">
        <v>0</v>
      </c>
      <c r="WR28" s="52">
        <v>0</v>
      </c>
      <c r="WS28" s="52">
        <v>0</v>
      </c>
      <c r="WT28" s="52">
        <v>0</v>
      </c>
      <c r="WU28" s="52">
        <v>0</v>
      </c>
      <c r="WV28" s="52">
        <v>0</v>
      </c>
      <c r="WW28" s="52">
        <v>0</v>
      </c>
      <c r="WX28" s="52">
        <v>0</v>
      </c>
      <c r="WY28" s="52">
        <v>0</v>
      </c>
      <c r="WZ28" s="52">
        <v>0</v>
      </c>
      <c r="XA28" s="52">
        <v>0</v>
      </c>
      <c r="XB28" s="52">
        <v>0</v>
      </c>
      <c r="XC28" s="52">
        <v>0</v>
      </c>
      <c r="XD28" s="55">
        <f>SUM(WF28:XC28)</f>
        <v>0</v>
      </c>
      <c r="XE28" s="54">
        <f t="shared" ref="XE28:YC28" si="481">IFERROR(WF28/WF$10,"")</f>
        <v>0</v>
      </c>
      <c r="XF28" s="54">
        <f t="shared" si="481"/>
        <v>0</v>
      </c>
      <c r="XG28" s="54">
        <f t="shared" si="481"/>
        <v>0</v>
      </c>
      <c r="XH28" s="54">
        <f t="shared" si="481"/>
        <v>0</v>
      </c>
      <c r="XI28" s="54">
        <f t="shared" si="481"/>
        <v>0</v>
      </c>
      <c r="XJ28" s="54">
        <f t="shared" si="481"/>
        <v>0</v>
      </c>
      <c r="XK28" s="54">
        <f t="shared" si="481"/>
        <v>0</v>
      </c>
      <c r="XL28" s="54">
        <f t="shared" si="481"/>
        <v>0</v>
      </c>
      <c r="XM28" s="54">
        <f t="shared" si="481"/>
        <v>0</v>
      </c>
      <c r="XN28" s="54">
        <f t="shared" si="481"/>
        <v>0</v>
      </c>
      <c r="XO28" s="54">
        <f t="shared" si="481"/>
        <v>0</v>
      </c>
      <c r="XP28" s="54">
        <f t="shared" si="481"/>
        <v>0</v>
      </c>
      <c r="XQ28" s="54">
        <f t="shared" si="481"/>
        <v>0</v>
      </c>
      <c r="XR28" s="54">
        <f t="shared" si="481"/>
        <v>0</v>
      </c>
      <c r="XS28" s="54">
        <f t="shared" si="481"/>
        <v>0</v>
      </c>
      <c r="XT28" s="54">
        <f t="shared" si="481"/>
        <v>0</v>
      </c>
      <c r="XU28" s="54">
        <f t="shared" si="481"/>
        <v>0</v>
      </c>
      <c r="XV28" s="54">
        <f t="shared" si="481"/>
        <v>0</v>
      </c>
      <c r="XW28" s="54">
        <f t="shared" si="481"/>
        <v>0</v>
      </c>
      <c r="XX28" s="54">
        <f t="shared" si="481"/>
        <v>0</v>
      </c>
      <c r="XY28" s="54">
        <f t="shared" si="481"/>
        <v>0</v>
      </c>
      <c r="XZ28" s="54">
        <f t="shared" si="481"/>
        <v>0</v>
      </c>
      <c r="YA28" s="54">
        <f t="shared" si="481"/>
        <v>0</v>
      </c>
      <c r="YB28" s="54" t="str">
        <f t="shared" si="481"/>
        <v/>
      </c>
      <c r="YC28" s="56">
        <f t="shared" si="481"/>
        <v>0</v>
      </c>
    </row>
    <row r="29" s="18" customFormat="1" customHeight="1" spans="1:653">
      <c r="A29" s="67"/>
      <c r="B29" s="68" t="s">
        <v>78</v>
      </c>
      <c r="C29" s="37">
        <v>385</v>
      </c>
      <c r="D29" s="49">
        <v>3</v>
      </c>
      <c r="E29" s="49">
        <v>91</v>
      </c>
      <c r="F29" s="49">
        <v>61</v>
      </c>
      <c r="G29" s="49">
        <v>81</v>
      </c>
      <c r="H29" s="49">
        <v>58</v>
      </c>
      <c r="I29" s="49">
        <v>382</v>
      </c>
      <c r="J29" s="49">
        <v>587</v>
      </c>
      <c r="K29" s="49">
        <v>64</v>
      </c>
      <c r="L29" s="46">
        <v>110</v>
      </c>
      <c r="M29" s="37">
        <v>20</v>
      </c>
      <c r="N29" s="37">
        <v>6</v>
      </c>
      <c r="O29" s="49">
        <v>44</v>
      </c>
      <c r="P29" s="37">
        <v>20</v>
      </c>
      <c r="Q29" s="46">
        <v>71</v>
      </c>
      <c r="R29" s="49">
        <v>75</v>
      </c>
      <c r="S29" s="40" t="str">
        <f>IFERROR(#REF!/#REF!,"")</f>
        <v/>
      </c>
      <c r="T29" s="49">
        <v>65</v>
      </c>
      <c r="U29" s="49">
        <v>103</v>
      </c>
      <c r="V29" s="49">
        <v>54</v>
      </c>
      <c r="W29" s="45"/>
      <c r="X29" s="46"/>
      <c r="Y29" s="45"/>
      <c r="Z29" s="45"/>
      <c r="AA29" s="47">
        <f>SUM(C29:Z29)</f>
        <v>2280</v>
      </c>
      <c r="AB29" s="40">
        <f t="shared" ref="AB29:AZ29" si="482">IFERROR(C29/C$10,"")</f>
        <v>0.00125200190226232</v>
      </c>
      <c r="AC29" s="40">
        <f t="shared" si="482"/>
        <v>0.000180296804599732</v>
      </c>
      <c r="AD29" s="40">
        <f t="shared" si="482"/>
        <v>0.000507801958575441</v>
      </c>
      <c r="AE29" s="40">
        <f t="shared" si="482"/>
        <v>0.000427865640649558</v>
      </c>
      <c r="AF29" s="40">
        <f t="shared" si="482"/>
        <v>0.000942289206705341</v>
      </c>
      <c r="AG29" s="40">
        <f t="shared" si="482"/>
        <v>0.000392896858342531</v>
      </c>
      <c r="AH29" s="40">
        <f t="shared" si="482"/>
        <v>0.000874552756124367</v>
      </c>
      <c r="AI29" s="40">
        <f t="shared" si="482"/>
        <v>0.0107369557419754</v>
      </c>
      <c r="AJ29" s="40">
        <f t="shared" si="482"/>
        <v>0.00104950515831789</v>
      </c>
      <c r="AK29" s="40">
        <f t="shared" si="482"/>
        <v>0.000326972557817428</v>
      </c>
      <c r="AL29" s="40">
        <f t="shared" si="482"/>
        <v>0.000732003867908438</v>
      </c>
      <c r="AM29" s="40">
        <f t="shared" si="482"/>
        <v>0.000130424773924958</v>
      </c>
      <c r="AN29" s="40">
        <f t="shared" si="482"/>
        <v>0.0222322154908014</v>
      </c>
      <c r="AO29" s="40">
        <f t="shared" si="482"/>
        <v>0.000177173419557734</v>
      </c>
      <c r="AP29" s="40">
        <f t="shared" si="482"/>
        <v>0.000239344250689858</v>
      </c>
      <c r="AQ29" s="40">
        <f t="shared" si="482"/>
        <v>0.00212838896279917</v>
      </c>
      <c r="AR29" s="40" t="str">
        <f t="shared" si="482"/>
        <v/>
      </c>
      <c r="AS29" s="40">
        <f t="shared" si="482"/>
        <v>0.000226856952416966</v>
      </c>
      <c r="AT29" s="40">
        <f t="shared" si="482"/>
        <v>0.000504306878667505</v>
      </c>
      <c r="AU29" s="40">
        <f t="shared" si="482"/>
        <v>0.000616298563328174</v>
      </c>
      <c r="AV29" s="40" t="str">
        <f t="shared" si="482"/>
        <v/>
      </c>
      <c r="AW29" s="40" t="str">
        <f t="shared" si="482"/>
        <v/>
      </c>
      <c r="AX29" s="40" t="str">
        <f t="shared" si="482"/>
        <v/>
      </c>
      <c r="AY29" s="40" t="str">
        <f t="shared" si="482"/>
        <v/>
      </c>
      <c r="AZ29" s="41">
        <f t="shared" si="482"/>
        <v>0.000795305590155903</v>
      </c>
      <c r="BA29" s="37">
        <v>883</v>
      </c>
      <c r="BB29" s="49">
        <v>3</v>
      </c>
      <c r="BC29" s="49">
        <v>1077</v>
      </c>
      <c r="BD29" s="49">
        <v>592</v>
      </c>
      <c r="BE29" s="49">
        <v>439</v>
      </c>
      <c r="BF29" s="49">
        <v>529</v>
      </c>
      <c r="BG29" s="49">
        <v>1754</v>
      </c>
      <c r="BH29" s="49">
        <v>333</v>
      </c>
      <c r="BI29" s="49">
        <v>141</v>
      </c>
      <c r="BJ29" s="46">
        <v>445</v>
      </c>
      <c r="BK29" s="37">
        <v>131</v>
      </c>
      <c r="BL29" s="37">
        <v>62</v>
      </c>
      <c r="BM29" s="49">
        <v>5</v>
      </c>
      <c r="BN29" s="37">
        <v>251</v>
      </c>
      <c r="BO29" s="46">
        <v>805</v>
      </c>
      <c r="BP29" s="49">
        <v>11</v>
      </c>
      <c r="BQ29" s="40" t="str">
        <f>IFERROR(#REF!/#REF!,"")</f>
        <v/>
      </c>
      <c r="BR29" s="46">
        <v>400</v>
      </c>
      <c r="BS29" s="46">
        <v>477</v>
      </c>
      <c r="BT29" s="46">
        <v>222</v>
      </c>
      <c r="BU29" s="45"/>
      <c r="BV29" s="45"/>
      <c r="BW29" s="45"/>
      <c r="BX29" s="45"/>
      <c r="BY29" s="47">
        <f>SUM(BA29:BX29)</f>
        <v>8560</v>
      </c>
      <c r="BZ29" s="40">
        <f t="shared" ref="BZ29:CX29" si="483">IFERROR(BA29/BA$10,"")</f>
        <v>0.00444032539589584</v>
      </c>
      <c r="CA29" s="40">
        <f t="shared" si="483"/>
        <v>0.000270124986831409</v>
      </c>
      <c r="CB29" s="40">
        <f t="shared" si="483"/>
        <v>0.00758501021687542</v>
      </c>
      <c r="CC29" s="40">
        <f t="shared" si="483"/>
        <v>0.00623830449627918</v>
      </c>
      <c r="CD29" s="40">
        <f t="shared" si="483"/>
        <v>0.00661216176872175</v>
      </c>
      <c r="CE29" s="40">
        <f t="shared" si="483"/>
        <v>0.00471483997218165</v>
      </c>
      <c r="CF29" s="40">
        <f t="shared" si="483"/>
        <v>0.00641825225063297</v>
      </c>
      <c r="CG29" s="40">
        <f t="shared" si="483"/>
        <v>0.00754115363798355</v>
      </c>
      <c r="CH29" s="40">
        <f t="shared" si="483"/>
        <v>0.00456280851543038</v>
      </c>
      <c r="CI29" s="40">
        <f t="shared" si="483"/>
        <v>0.00249053247864245</v>
      </c>
      <c r="CJ29" s="40">
        <f t="shared" si="483"/>
        <v>0.00760449652137821</v>
      </c>
      <c r="CK29" s="40">
        <f t="shared" si="483"/>
        <v>0.00269445606971862</v>
      </c>
      <c r="CL29" s="40">
        <f t="shared" si="483"/>
        <v>0.0065556575324505</v>
      </c>
      <c r="CM29" s="40">
        <f t="shared" si="483"/>
        <v>0.00375855689384473</v>
      </c>
      <c r="CN29" s="40">
        <f t="shared" si="483"/>
        <v>0.00335813360190635</v>
      </c>
      <c r="CO29" s="40">
        <f t="shared" si="483"/>
        <v>0.000654070458848265</v>
      </c>
      <c r="CP29" s="40" t="str">
        <f t="shared" si="483"/>
        <v/>
      </c>
      <c r="CQ29" s="40">
        <f t="shared" si="483"/>
        <v>0.0019271847915827</v>
      </c>
      <c r="CR29" s="40">
        <f t="shared" si="483"/>
        <v>0.00239973666285988</v>
      </c>
      <c r="CS29" s="40">
        <f t="shared" si="483"/>
        <v>0.00333209455463711</v>
      </c>
      <c r="CT29" s="40" t="str">
        <f t="shared" si="483"/>
        <v/>
      </c>
      <c r="CU29" s="40" t="str">
        <f t="shared" si="483"/>
        <v/>
      </c>
      <c r="CV29" s="40" t="str">
        <f t="shared" si="483"/>
        <v/>
      </c>
      <c r="CW29" s="40" t="str">
        <f t="shared" si="483"/>
        <v/>
      </c>
      <c r="CX29" s="41">
        <f t="shared" si="483"/>
        <v>0.00430208555206751</v>
      </c>
      <c r="CY29" s="42">
        <v>509</v>
      </c>
      <c r="CZ29" s="49">
        <v>8</v>
      </c>
      <c r="DA29" s="49">
        <v>382</v>
      </c>
      <c r="DB29" s="49">
        <v>377</v>
      </c>
      <c r="DC29" s="49">
        <v>90</v>
      </c>
      <c r="DD29" s="49">
        <v>352</v>
      </c>
      <c r="DE29" s="49">
        <v>552</v>
      </c>
      <c r="DF29" s="49">
        <v>1523</v>
      </c>
      <c r="DG29" s="49">
        <v>38</v>
      </c>
      <c r="DH29" s="46">
        <v>145</v>
      </c>
      <c r="DI29" s="49">
        <v>51</v>
      </c>
      <c r="DJ29" s="49">
        <v>3</v>
      </c>
      <c r="DK29" s="49">
        <v>0</v>
      </c>
      <c r="DL29" s="49">
        <v>136</v>
      </c>
      <c r="DM29" s="46">
        <v>188</v>
      </c>
      <c r="DN29" s="49">
        <v>66</v>
      </c>
      <c r="DO29" s="49">
        <v>32</v>
      </c>
      <c r="DP29" s="46">
        <v>289</v>
      </c>
      <c r="DQ29" s="46">
        <v>104</v>
      </c>
      <c r="DR29" s="46">
        <v>72</v>
      </c>
      <c r="DS29" s="45"/>
      <c r="DT29" s="45"/>
      <c r="DU29" s="45"/>
      <c r="DV29" s="45"/>
      <c r="DW29" s="47">
        <f>SUM(CY29:DV29)</f>
        <v>4917</v>
      </c>
      <c r="DX29" s="40">
        <f t="shared" ref="DX29:EV29" si="484">IFERROR(CY29/CY$10,"")</f>
        <v>0.00134129438544695</v>
      </c>
      <c r="DY29" s="40">
        <f t="shared" si="484"/>
        <v>0.000156911603063853</v>
      </c>
      <c r="DZ29" s="40">
        <f t="shared" si="484"/>
        <v>0.00110368716166519</v>
      </c>
      <c r="EA29" s="40">
        <f t="shared" si="484"/>
        <v>0.00147929806718139</v>
      </c>
      <c r="EB29" s="40">
        <f t="shared" si="484"/>
        <v>0.0007571198923746</v>
      </c>
      <c r="EC29" s="40">
        <f t="shared" si="484"/>
        <v>0.001496538065296</v>
      </c>
      <c r="ED29" s="40">
        <f t="shared" si="484"/>
        <v>0.00105311590381863</v>
      </c>
      <c r="EE29" s="40">
        <f t="shared" si="484"/>
        <v>0.0103763353059278</v>
      </c>
      <c r="EF29" s="40">
        <f t="shared" si="484"/>
        <v>0.000527372579845611</v>
      </c>
      <c r="EG29" s="40">
        <f t="shared" si="484"/>
        <v>0.000458368260204443</v>
      </c>
      <c r="EH29" s="40">
        <f t="shared" si="484"/>
        <v>0.00108149075229981</v>
      </c>
      <c r="EI29" s="40">
        <f t="shared" si="484"/>
        <v>4.1544934239216e-5</v>
      </c>
      <c r="EJ29" s="40">
        <f t="shared" si="484"/>
        <v>0</v>
      </c>
      <c r="EK29" s="40">
        <f t="shared" si="484"/>
        <v>0.000900172104963788</v>
      </c>
      <c r="EL29" s="40">
        <f t="shared" si="484"/>
        <v>0.000353342943760178</v>
      </c>
      <c r="EM29" s="40">
        <f t="shared" si="484"/>
        <v>0.00383263465177901</v>
      </c>
      <c r="EN29" s="40">
        <f t="shared" si="484"/>
        <v>0.000970209416670678</v>
      </c>
      <c r="EO29" s="40">
        <f t="shared" si="484"/>
        <v>0.000646451841697661</v>
      </c>
      <c r="EP29" s="40">
        <f t="shared" si="484"/>
        <v>0.000323660651765406</v>
      </c>
      <c r="EQ29" s="40">
        <f t="shared" si="484"/>
        <v>0.000498777544730147</v>
      </c>
      <c r="ER29" s="40" t="str">
        <f t="shared" si="484"/>
        <v/>
      </c>
      <c r="ES29" s="40" t="str">
        <f t="shared" si="484"/>
        <v/>
      </c>
      <c r="ET29" s="40" t="str">
        <f t="shared" si="484"/>
        <v/>
      </c>
      <c r="EU29" s="40" t="str">
        <f t="shared" si="484"/>
        <v/>
      </c>
      <c r="EV29" s="41">
        <f t="shared" si="484"/>
        <v>0.00116775164973237</v>
      </c>
      <c r="EW29" s="37">
        <v>323</v>
      </c>
      <c r="EX29" s="49">
        <v>49</v>
      </c>
      <c r="EY29" s="49">
        <v>179</v>
      </c>
      <c r="EZ29" s="49">
        <v>144</v>
      </c>
      <c r="FA29" s="49">
        <v>137</v>
      </c>
      <c r="FB29" s="49">
        <v>97</v>
      </c>
      <c r="FC29" s="49">
        <v>258</v>
      </c>
      <c r="FD29" s="49">
        <v>114</v>
      </c>
      <c r="FE29" s="49">
        <v>176</v>
      </c>
      <c r="FF29" s="46">
        <v>61</v>
      </c>
      <c r="FG29" s="37">
        <v>17</v>
      </c>
      <c r="FH29" s="37">
        <v>3</v>
      </c>
      <c r="FI29" s="49">
        <v>0</v>
      </c>
      <c r="FJ29" s="37">
        <v>78</v>
      </c>
      <c r="FK29" s="46">
        <v>174</v>
      </c>
      <c r="FL29" s="49">
        <v>11</v>
      </c>
      <c r="FM29" s="45">
        <v>20</v>
      </c>
      <c r="FN29" s="46">
        <v>239</v>
      </c>
      <c r="FO29" s="46">
        <v>34</v>
      </c>
      <c r="FP29" s="46">
        <v>44</v>
      </c>
      <c r="FQ29" s="45"/>
      <c r="FR29" s="45"/>
      <c r="FS29" s="45"/>
      <c r="FT29" s="45"/>
      <c r="FU29" s="47">
        <f>SUM(EW29:FT29)</f>
        <v>2158</v>
      </c>
      <c r="FV29" s="40">
        <f t="shared" ref="FV29:GT29" si="485">IFERROR(EW29/EW$10,"")</f>
        <v>0.00103853124545031</v>
      </c>
      <c r="FW29" s="40">
        <f t="shared" si="485"/>
        <v>0.00143593109875101</v>
      </c>
      <c r="FX29" s="40">
        <f t="shared" si="485"/>
        <v>0.000620288836977137</v>
      </c>
      <c r="FY29" s="40">
        <f t="shared" si="485"/>
        <v>0.000484276044474985</v>
      </c>
      <c r="FZ29" s="40">
        <f t="shared" si="485"/>
        <v>0.00181969480928735</v>
      </c>
      <c r="GA29" s="40">
        <f t="shared" si="485"/>
        <v>0.000502172595374996</v>
      </c>
      <c r="GB29" s="40">
        <f t="shared" si="485"/>
        <v>0.000579349725741894</v>
      </c>
      <c r="GC29" s="40">
        <f t="shared" si="485"/>
        <v>0.00208088623849688</v>
      </c>
      <c r="GD29" s="40">
        <f t="shared" si="485"/>
        <v>0.00214132241258911</v>
      </c>
      <c r="GE29" s="40">
        <f t="shared" si="485"/>
        <v>0.000167513667948184</v>
      </c>
      <c r="GF29" s="40">
        <f t="shared" si="485"/>
        <v>0.000370421535349327</v>
      </c>
      <c r="GG29" s="40">
        <f t="shared" si="485"/>
        <v>5.39457058049356e-5</v>
      </c>
      <c r="GH29" s="40">
        <f t="shared" si="485"/>
        <v>0</v>
      </c>
      <c r="GI29" s="40">
        <f t="shared" si="485"/>
        <v>0.000547868153702593</v>
      </c>
      <c r="GJ29" s="40">
        <f t="shared" si="485"/>
        <v>0.000336384944082636</v>
      </c>
      <c r="GK29" s="40">
        <f t="shared" si="485"/>
        <v>0.00499666132175319</v>
      </c>
      <c r="GL29" s="40">
        <f t="shared" si="485"/>
        <v>0.000208015892414183</v>
      </c>
      <c r="GM29" s="40">
        <f t="shared" si="485"/>
        <v>0.000613416281587528</v>
      </c>
      <c r="GN29" s="40">
        <f t="shared" si="485"/>
        <v>0.000100180321632453</v>
      </c>
      <c r="GO29" s="40">
        <f t="shared" si="485"/>
        <v>0.00033458897987091</v>
      </c>
      <c r="GP29" s="40" t="str">
        <f t="shared" si="485"/>
        <v/>
      </c>
      <c r="GQ29" s="40" t="str">
        <f t="shared" si="485"/>
        <v/>
      </c>
      <c r="GR29" s="40" t="str">
        <f t="shared" si="485"/>
        <v/>
      </c>
      <c r="GS29" s="40" t="str">
        <f t="shared" si="485"/>
        <v/>
      </c>
      <c r="GT29" s="41">
        <f t="shared" si="485"/>
        <v>0.000558191341276919</v>
      </c>
      <c r="GU29" s="37">
        <v>273</v>
      </c>
      <c r="GV29" s="49">
        <v>74</v>
      </c>
      <c r="GW29" s="49">
        <v>216</v>
      </c>
      <c r="GX29" s="49">
        <v>169</v>
      </c>
      <c r="GY29" s="49">
        <v>90</v>
      </c>
      <c r="GZ29" s="49">
        <v>105</v>
      </c>
      <c r="HA29" s="49">
        <v>358</v>
      </c>
      <c r="HB29" s="49">
        <v>61</v>
      </c>
      <c r="HC29" s="49">
        <v>27</v>
      </c>
      <c r="HD29" s="46">
        <v>215</v>
      </c>
      <c r="HE29" s="37">
        <v>93</v>
      </c>
      <c r="HF29" s="37">
        <v>25</v>
      </c>
      <c r="HG29" s="49"/>
      <c r="HH29" s="37">
        <v>52</v>
      </c>
      <c r="HI29" s="46">
        <v>58</v>
      </c>
      <c r="HJ29" s="49">
        <v>31</v>
      </c>
      <c r="HK29" s="45">
        <v>58</v>
      </c>
      <c r="HL29" s="46">
        <v>147</v>
      </c>
      <c r="HM29" s="46">
        <v>260</v>
      </c>
      <c r="HN29" s="46">
        <v>56</v>
      </c>
      <c r="HO29" s="45">
        <v>14</v>
      </c>
      <c r="HP29" s="46">
        <v>139</v>
      </c>
      <c r="HQ29" s="45"/>
      <c r="HR29" s="45"/>
      <c r="HS29" s="47">
        <f>SUM(GU29:HR29)</f>
        <v>2521</v>
      </c>
      <c r="HT29" s="40">
        <f t="shared" ref="HT29:IR29" si="486">IFERROR(GU29/GU$10,"")</f>
        <v>0.00102534622054563</v>
      </c>
      <c r="HU29" s="40">
        <f t="shared" si="486"/>
        <v>0.00323652621017647</v>
      </c>
      <c r="HV29" s="40">
        <f t="shared" si="486"/>
        <v>0.00105187783568734</v>
      </c>
      <c r="HW29" s="40">
        <f t="shared" si="486"/>
        <v>0.000634862914689468</v>
      </c>
      <c r="HX29" s="40">
        <f t="shared" si="486"/>
        <v>0.00223794196867277</v>
      </c>
      <c r="HY29" s="40">
        <f t="shared" si="486"/>
        <v>0.000588823589910482</v>
      </c>
      <c r="HZ29" s="40">
        <f t="shared" si="486"/>
        <v>0.000764476314612581</v>
      </c>
      <c r="IA29" s="40">
        <f t="shared" si="486"/>
        <v>0.00456504819493508</v>
      </c>
      <c r="IB29" s="40">
        <f t="shared" si="486"/>
        <v>0.000197699379641313</v>
      </c>
      <c r="IC29" s="40">
        <f t="shared" si="486"/>
        <v>0.000552910016852116</v>
      </c>
      <c r="ID29" s="40">
        <f t="shared" si="486"/>
        <v>0.0019584975417697</v>
      </c>
      <c r="IE29" s="40">
        <f t="shared" si="486"/>
        <v>0.000553676500551903</v>
      </c>
      <c r="IF29" s="40" t="str">
        <f t="shared" si="486"/>
        <v/>
      </c>
      <c r="IG29" s="40">
        <f t="shared" si="486"/>
        <v>0.000401276584284328</v>
      </c>
      <c r="IH29" s="40">
        <f t="shared" si="486"/>
        <v>0.000109533112464203</v>
      </c>
      <c r="II29" s="40">
        <f t="shared" si="486"/>
        <v>0.100977198697068</v>
      </c>
      <c r="IJ29" s="40">
        <f t="shared" si="486"/>
        <v>0.00071224030398418</v>
      </c>
      <c r="IK29" s="40">
        <f t="shared" si="486"/>
        <v>0.000342976846776313</v>
      </c>
      <c r="IL29" s="40">
        <f t="shared" si="486"/>
        <v>0.00081523352897474</v>
      </c>
      <c r="IM29" s="40">
        <f t="shared" si="486"/>
        <v>0.000391205941915291</v>
      </c>
      <c r="IN29" s="40">
        <f t="shared" si="486"/>
        <v>0.0322150121956831</v>
      </c>
      <c r="IO29" s="40">
        <f t="shared" si="486"/>
        <v>0.00128075009571077</v>
      </c>
      <c r="IP29" s="40" t="str">
        <f t="shared" si="486"/>
        <v/>
      </c>
      <c r="IQ29" s="40" t="str">
        <f t="shared" si="486"/>
        <v/>
      </c>
      <c r="IR29" s="41">
        <f t="shared" si="486"/>
        <v>0.000660050855543835</v>
      </c>
      <c r="IS29" s="37">
        <v>282</v>
      </c>
      <c r="IT29" s="49">
        <v>151</v>
      </c>
      <c r="IU29" s="49">
        <v>281</v>
      </c>
      <c r="IV29" s="49">
        <v>150</v>
      </c>
      <c r="IW29" s="49">
        <v>204</v>
      </c>
      <c r="IX29" s="49">
        <v>178</v>
      </c>
      <c r="IY29" s="49">
        <v>539</v>
      </c>
      <c r="IZ29" s="49">
        <v>38</v>
      </c>
      <c r="JA29" s="49">
        <v>3</v>
      </c>
      <c r="JB29" s="46">
        <v>622</v>
      </c>
      <c r="JC29" s="37">
        <v>6</v>
      </c>
      <c r="JD29" s="37">
        <v>8</v>
      </c>
      <c r="JE29" s="49"/>
      <c r="JF29" s="37">
        <v>60</v>
      </c>
      <c r="JG29" s="46">
        <v>63</v>
      </c>
      <c r="JH29" s="49"/>
      <c r="JI29" s="45">
        <v>80</v>
      </c>
      <c r="JJ29" s="46">
        <v>122</v>
      </c>
      <c r="JK29" s="46">
        <v>68</v>
      </c>
      <c r="JL29" s="46">
        <v>45</v>
      </c>
      <c r="JM29" s="45">
        <v>15</v>
      </c>
      <c r="JN29" s="46">
        <v>138</v>
      </c>
      <c r="JO29" s="37">
        <v>9</v>
      </c>
      <c r="JP29" s="45"/>
      <c r="JQ29" s="47">
        <f>SUM(IS29:JP29)</f>
        <v>3062</v>
      </c>
      <c r="JR29" s="40">
        <f t="shared" ref="JR29:KP29" si="487">IFERROR(IS29/IS$10,"")</f>
        <v>0.0011646159926555</v>
      </c>
      <c r="JS29" s="40">
        <f t="shared" si="487"/>
        <v>0.00805752754500471</v>
      </c>
      <c r="JT29" s="40">
        <f t="shared" si="487"/>
        <v>0.00166921880916172</v>
      </c>
      <c r="JU29" s="40">
        <f t="shared" si="487"/>
        <v>0.000725776132900298</v>
      </c>
      <c r="JV29" s="40">
        <f t="shared" si="487"/>
        <v>0.00549494653470886</v>
      </c>
      <c r="JW29" s="40">
        <f t="shared" si="487"/>
        <v>0.000888231974255205</v>
      </c>
      <c r="JX29" s="40">
        <f t="shared" si="487"/>
        <v>0.00126897891576225</v>
      </c>
      <c r="JY29" s="40">
        <f t="shared" si="487"/>
        <v>0.0027386222856109</v>
      </c>
      <c r="JZ29" s="40">
        <f t="shared" si="487"/>
        <v>2.31366994094668e-5</v>
      </c>
      <c r="KA29" s="40">
        <f t="shared" si="487"/>
        <v>0.001846431518764</v>
      </c>
      <c r="KB29" s="40">
        <f t="shared" si="487"/>
        <v>0.000167310253441572</v>
      </c>
      <c r="KC29" s="40">
        <f t="shared" si="487"/>
        <v>0.000324530445012373</v>
      </c>
      <c r="KD29" s="40" t="str">
        <f t="shared" si="487"/>
        <v/>
      </c>
      <c r="KE29" s="40">
        <f t="shared" si="487"/>
        <v>0.000489649862808278</v>
      </c>
      <c r="KF29" s="40">
        <f t="shared" si="487"/>
        <v>0.000153752235447677</v>
      </c>
      <c r="KG29" s="40" t="str">
        <f t="shared" si="487"/>
        <v/>
      </c>
      <c r="KH29" s="40">
        <f t="shared" si="487"/>
        <v>0.00081801447844727</v>
      </c>
      <c r="KI29" s="40">
        <f t="shared" si="487"/>
        <v>0.000310248339300386</v>
      </c>
      <c r="KJ29" s="40">
        <f t="shared" si="487"/>
        <v>0.000307851568641817</v>
      </c>
      <c r="KK29" s="40">
        <f t="shared" si="487"/>
        <v>0.000233151476908397</v>
      </c>
      <c r="KL29" s="40">
        <f t="shared" si="487"/>
        <v>0.00222160346451655</v>
      </c>
      <c r="KM29" s="40">
        <f t="shared" si="487"/>
        <v>0.00130661526050881</v>
      </c>
      <c r="KN29" s="40">
        <f t="shared" si="487"/>
        <v>0.00031247873408615</v>
      </c>
      <c r="KO29" s="40" t="str">
        <f t="shared" si="487"/>
        <v/>
      </c>
      <c r="KP29" s="41">
        <f t="shared" si="487"/>
        <v>0.000895984120750233</v>
      </c>
      <c r="KQ29" s="37"/>
      <c r="KR29" s="49"/>
      <c r="KS29" s="49"/>
      <c r="KT29" s="49"/>
      <c r="KU29" s="49"/>
      <c r="KV29" s="49"/>
      <c r="KW29" s="49"/>
      <c r="KX29" s="49"/>
      <c r="KY29" s="45"/>
      <c r="KZ29" s="49"/>
      <c r="LA29" s="49"/>
      <c r="LB29" s="49"/>
      <c r="LC29" s="49"/>
      <c r="LD29" s="49"/>
      <c r="LE29" s="49"/>
      <c r="LF29" s="49"/>
      <c r="LG29" s="49"/>
      <c r="LH29" s="49"/>
      <c r="LI29" s="49"/>
      <c r="LJ29" s="49"/>
      <c r="LK29" s="45"/>
      <c r="LL29" s="45"/>
      <c r="LM29" s="45"/>
      <c r="LN29" s="45"/>
      <c r="LO29" s="47">
        <f>SUM(KQ29:LN29)</f>
        <v>0</v>
      </c>
      <c r="LP29" s="40" t="str">
        <f t="shared" ref="LP29:MN29" si="488">IFERROR(KQ29/KQ$10,"")</f>
        <v/>
      </c>
      <c r="LQ29" s="40" t="str">
        <f t="shared" si="488"/>
        <v/>
      </c>
      <c r="LR29" s="40" t="str">
        <f t="shared" si="488"/>
        <v/>
      </c>
      <c r="LS29" s="40" t="str">
        <f t="shared" si="488"/>
        <v/>
      </c>
      <c r="LT29" s="40" t="str">
        <f t="shared" si="488"/>
        <v/>
      </c>
      <c r="LU29" s="40" t="str">
        <f t="shared" si="488"/>
        <v/>
      </c>
      <c r="LV29" s="40" t="str">
        <f t="shared" si="488"/>
        <v/>
      </c>
      <c r="LW29" s="40" t="str">
        <f t="shared" si="488"/>
        <v/>
      </c>
      <c r="LX29" s="40" t="str">
        <f t="shared" si="488"/>
        <v/>
      </c>
      <c r="LY29" s="40" t="str">
        <f t="shared" si="488"/>
        <v/>
      </c>
      <c r="LZ29" s="40" t="str">
        <f t="shared" si="488"/>
        <v/>
      </c>
      <c r="MA29" s="40" t="str">
        <f t="shared" si="488"/>
        <v/>
      </c>
      <c r="MB29" s="40" t="str">
        <f t="shared" si="488"/>
        <v/>
      </c>
      <c r="MC29" s="40" t="str">
        <f t="shared" si="488"/>
        <v/>
      </c>
      <c r="MD29" s="40" t="str">
        <f t="shared" si="488"/>
        <v/>
      </c>
      <c r="ME29" s="40" t="str">
        <f t="shared" si="488"/>
        <v/>
      </c>
      <c r="MF29" s="40" t="str">
        <f t="shared" si="488"/>
        <v/>
      </c>
      <c r="MG29" s="40" t="str">
        <f t="shared" si="488"/>
        <v/>
      </c>
      <c r="MH29" s="40" t="str">
        <f t="shared" si="488"/>
        <v/>
      </c>
      <c r="MI29" s="40" t="str">
        <f t="shared" si="488"/>
        <v/>
      </c>
      <c r="MJ29" s="40" t="str">
        <f t="shared" si="488"/>
        <v/>
      </c>
      <c r="MK29" s="40" t="str">
        <f t="shared" si="488"/>
        <v/>
      </c>
      <c r="ML29" s="40" t="str">
        <f t="shared" si="488"/>
        <v/>
      </c>
      <c r="MM29" s="40" t="str">
        <f t="shared" si="488"/>
        <v/>
      </c>
      <c r="MN29" s="41" t="str">
        <f t="shared" si="488"/>
        <v/>
      </c>
      <c r="MO29" s="37"/>
      <c r="MP29" s="49"/>
      <c r="MQ29" s="49"/>
      <c r="MR29" s="49"/>
      <c r="MS29" s="49"/>
      <c r="MT29" s="49"/>
      <c r="MU29" s="49"/>
      <c r="MV29" s="49"/>
      <c r="MW29" s="45"/>
      <c r="MX29" s="49"/>
      <c r="MY29" s="49"/>
      <c r="MZ29" s="49"/>
      <c r="NA29" s="49"/>
      <c r="NB29" s="49"/>
      <c r="NC29" s="49"/>
      <c r="ND29" s="49"/>
      <c r="NE29" s="49"/>
      <c r="NF29" s="49"/>
      <c r="NG29" s="49"/>
      <c r="NH29" s="49"/>
      <c r="NI29" s="45"/>
      <c r="NJ29" s="45"/>
      <c r="NK29" s="45"/>
      <c r="NL29" s="45"/>
      <c r="NM29" s="47">
        <f>SUM(MO29:NL29)</f>
        <v>0</v>
      </c>
      <c r="NN29" s="40" t="str">
        <f t="shared" ref="NN29:OL29" si="489">IFERROR(MO29/MO$10,"")</f>
        <v/>
      </c>
      <c r="NO29" s="40" t="str">
        <f t="shared" si="489"/>
        <v/>
      </c>
      <c r="NP29" s="40" t="str">
        <f t="shared" si="489"/>
        <v/>
      </c>
      <c r="NQ29" s="40" t="str">
        <f t="shared" si="489"/>
        <v/>
      </c>
      <c r="NR29" s="40" t="str">
        <f t="shared" si="489"/>
        <v/>
      </c>
      <c r="NS29" s="40" t="str">
        <f t="shared" si="489"/>
        <v/>
      </c>
      <c r="NT29" s="40" t="str">
        <f t="shared" si="489"/>
        <v/>
      </c>
      <c r="NU29" s="40" t="str">
        <f t="shared" si="489"/>
        <v/>
      </c>
      <c r="NV29" s="40" t="str">
        <f t="shared" si="489"/>
        <v/>
      </c>
      <c r="NW29" s="40" t="str">
        <f t="shared" si="489"/>
        <v/>
      </c>
      <c r="NX29" s="40" t="str">
        <f t="shared" si="489"/>
        <v/>
      </c>
      <c r="NY29" s="40" t="str">
        <f t="shared" si="489"/>
        <v/>
      </c>
      <c r="NZ29" s="40" t="str">
        <f t="shared" si="489"/>
        <v/>
      </c>
      <c r="OA29" s="40" t="str">
        <f t="shared" si="489"/>
        <v/>
      </c>
      <c r="OB29" s="40" t="str">
        <f t="shared" si="489"/>
        <v/>
      </c>
      <c r="OC29" s="40" t="str">
        <f t="shared" si="489"/>
        <v/>
      </c>
      <c r="OD29" s="40" t="str">
        <f t="shared" si="489"/>
        <v/>
      </c>
      <c r="OE29" s="40" t="str">
        <f t="shared" si="489"/>
        <v/>
      </c>
      <c r="OF29" s="40" t="str">
        <f t="shared" si="489"/>
        <v/>
      </c>
      <c r="OG29" s="40" t="str">
        <f t="shared" si="489"/>
        <v/>
      </c>
      <c r="OH29" s="40" t="str">
        <f t="shared" si="489"/>
        <v/>
      </c>
      <c r="OI29" s="40" t="str">
        <f t="shared" si="489"/>
        <v/>
      </c>
      <c r="OJ29" s="40" t="str">
        <f t="shared" si="489"/>
        <v/>
      </c>
      <c r="OK29" s="40" t="str">
        <f t="shared" si="489"/>
        <v/>
      </c>
      <c r="OL29" s="41" t="str">
        <f t="shared" si="489"/>
        <v/>
      </c>
      <c r="OM29" s="37"/>
      <c r="ON29" s="49"/>
      <c r="OO29" s="49"/>
      <c r="OP29" s="49"/>
      <c r="OQ29" s="49"/>
      <c r="OR29" s="49"/>
      <c r="OS29" s="49"/>
      <c r="OT29" s="49"/>
      <c r="OU29" s="45"/>
      <c r="OV29" s="49"/>
      <c r="OW29" s="49"/>
      <c r="OX29" s="49"/>
      <c r="OY29" s="49"/>
      <c r="OZ29" s="49"/>
      <c r="PA29" s="49"/>
      <c r="PB29" s="49"/>
      <c r="PC29" s="49"/>
      <c r="PD29" s="49"/>
      <c r="PE29" s="49"/>
      <c r="PF29" s="49"/>
      <c r="PG29" s="45"/>
      <c r="PH29" s="45"/>
      <c r="PI29" s="45"/>
      <c r="PJ29" s="45"/>
      <c r="PK29" s="47">
        <f>SUM(OM29:PJ29)</f>
        <v>0</v>
      </c>
      <c r="PL29" s="40" t="str">
        <f t="shared" ref="PL29:QJ29" si="490">IFERROR(OM29/OM$10,"")</f>
        <v/>
      </c>
      <c r="PM29" s="40" t="str">
        <f t="shared" si="490"/>
        <v/>
      </c>
      <c r="PN29" s="40" t="str">
        <f t="shared" si="490"/>
        <v/>
      </c>
      <c r="PO29" s="40" t="str">
        <f t="shared" si="490"/>
        <v/>
      </c>
      <c r="PP29" s="40" t="str">
        <f t="shared" si="490"/>
        <v/>
      </c>
      <c r="PQ29" s="40" t="str">
        <f t="shared" si="490"/>
        <v/>
      </c>
      <c r="PR29" s="40" t="str">
        <f t="shared" si="490"/>
        <v/>
      </c>
      <c r="PS29" s="40" t="str">
        <f t="shared" si="490"/>
        <v/>
      </c>
      <c r="PT29" s="40" t="str">
        <f t="shared" si="490"/>
        <v/>
      </c>
      <c r="PU29" s="40" t="str">
        <f t="shared" si="490"/>
        <v/>
      </c>
      <c r="PV29" s="40" t="str">
        <f t="shared" si="490"/>
        <v/>
      </c>
      <c r="PW29" s="40" t="str">
        <f t="shared" si="490"/>
        <v/>
      </c>
      <c r="PX29" s="40" t="str">
        <f t="shared" si="490"/>
        <v/>
      </c>
      <c r="PY29" s="40" t="str">
        <f t="shared" si="490"/>
        <v/>
      </c>
      <c r="PZ29" s="40" t="str">
        <f t="shared" si="490"/>
        <v/>
      </c>
      <c r="QA29" s="40" t="str">
        <f t="shared" si="490"/>
        <v/>
      </c>
      <c r="QB29" s="40" t="str">
        <f t="shared" si="490"/>
        <v/>
      </c>
      <c r="QC29" s="40" t="str">
        <f t="shared" si="490"/>
        <v/>
      </c>
      <c r="QD29" s="40" t="str">
        <f t="shared" si="490"/>
        <v/>
      </c>
      <c r="QE29" s="40" t="str">
        <f t="shared" si="490"/>
        <v/>
      </c>
      <c r="QF29" s="40" t="str">
        <f t="shared" si="490"/>
        <v/>
      </c>
      <c r="QG29" s="40" t="str">
        <f t="shared" si="490"/>
        <v/>
      </c>
      <c r="QH29" s="40" t="str">
        <f t="shared" si="490"/>
        <v/>
      </c>
      <c r="QI29" s="40" t="str">
        <f t="shared" si="490"/>
        <v/>
      </c>
      <c r="QJ29" s="41" t="str">
        <f t="shared" si="490"/>
        <v/>
      </c>
      <c r="QK29" s="37"/>
      <c r="QL29" s="49"/>
      <c r="QM29" s="49"/>
      <c r="QN29" s="49"/>
      <c r="QO29" s="49"/>
      <c r="QP29" s="49"/>
      <c r="QQ29" s="49"/>
      <c r="QR29" s="49"/>
      <c r="QS29" s="45"/>
      <c r="QT29" s="49"/>
      <c r="QU29" s="49"/>
      <c r="QV29" s="49"/>
      <c r="QW29" s="49"/>
      <c r="QX29" s="49"/>
      <c r="QY29" s="49"/>
      <c r="QZ29" s="49"/>
      <c r="RA29" s="49"/>
      <c r="RB29" s="49"/>
      <c r="RC29" s="49"/>
      <c r="RD29" s="49"/>
      <c r="RE29" s="45"/>
      <c r="RF29" s="45"/>
      <c r="RG29" s="45"/>
      <c r="RH29" s="45"/>
      <c r="RI29" s="47">
        <f>SUM(QK29:RH29)</f>
        <v>0</v>
      </c>
      <c r="RJ29" s="40" t="str">
        <f t="shared" ref="RJ29:SH29" si="491">IFERROR(QK29/QK$10,"")</f>
        <v/>
      </c>
      <c r="RK29" s="40" t="str">
        <f t="shared" si="491"/>
        <v/>
      </c>
      <c r="RL29" s="40" t="str">
        <f t="shared" si="491"/>
        <v/>
      </c>
      <c r="RM29" s="40" t="str">
        <f t="shared" si="491"/>
        <v/>
      </c>
      <c r="RN29" s="40" t="str">
        <f t="shared" si="491"/>
        <v/>
      </c>
      <c r="RO29" s="40" t="str">
        <f t="shared" si="491"/>
        <v/>
      </c>
      <c r="RP29" s="40" t="str">
        <f t="shared" si="491"/>
        <v/>
      </c>
      <c r="RQ29" s="40" t="str">
        <f t="shared" si="491"/>
        <v/>
      </c>
      <c r="RR29" s="40" t="str">
        <f t="shared" si="491"/>
        <v/>
      </c>
      <c r="RS29" s="40" t="str">
        <f t="shared" si="491"/>
        <v/>
      </c>
      <c r="RT29" s="40" t="str">
        <f t="shared" si="491"/>
        <v/>
      </c>
      <c r="RU29" s="40" t="str">
        <f t="shared" si="491"/>
        <v/>
      </c>
      <c r="RV29" s="40" t="str">
        <f t="shared" si="491"/>
        <v/>
      </c>
      <c r="RW29" s="40" t="str">
        <f t="shared" si="491"/>
        <v/>
      </c>
      <c r="RX29" s="40" t="str">
        <f t="shared" si="491"/>
        <v/>
      </c>
      <c r="RY29" s="40" t="str">
        <f t="shared" si="491"/>
        <v/>
      </c>
      <c r="RZ29" s="40" t="str">
        <f t="shared" si="491"/>
        <v/>
      </c>
      <c r="SA29" s="40" t="str">
        <f t="shared" si="491"/>
        <v/>
      </c>
      <c r="SB29" s="40" t="str">
        <f t="shared" si="491"/>
        <v/>
      </c>
      <c r="SC29" s="40" t="str">
        <f t="shared" si="491"/>
        <v/>
      </c>
      <c r="SD29" s="40" t="str">
        <f t="shared" si="491"/>
        <v/>
      </c>
      <c r="SE29" s="40" t="str">
        <f t="shared" si="491"/>
        <v/>
      </c>
      <c r="SF29" s="40" t="str">
        <f t="shared" si="491"/>
        <v/>
      </c>
      <c r="SG29" s="40" t="str">
        <f t="shared" si="491"/>
        <v/>
      </c>
      <c r="SH29" s="41" t="str">
        <f t="shared" si="491"/>
        <v/>
      </c>
      <c r="SI29" s="37"/>
      <c r="SJ29" s="49"/>
      <c r="SK29" s="49"/>
      <c r="SL29" s="49"/>
      <c r="SM29" s="49"/>
      <c r="SN29" s="49"/>
      <c r="SO29" s="49"/>
      <c r="SP29" s="49"/>
      <c r="SQ29" s="45"/>
      <c r="SR29" s="49"/>
      <c r="SS29" s="49"/>
      <c r="ST29" s="49"/>
      <c r="SU29" s="49"/>
      <c r="SV29" s="49"/>
      <c r="SW29" s="49"/>
      <c r="SX29" s="49"/>
      <c r="SY29" s="49"/>
      <c r="SZ29" s="49"/>
      <c r="TA29" s="49"/>
      <c r="TB29" s="49"/>
      <c r="TC29" s="45"/>
      <c r="TD29" s="45"/>
      <c r="TE29" s="45"/>
      <c r="TF29" s="45"/>
      <c r="TG29" s="47">
        <f>SUM(SI29:TF29)</f>
        <v>0</v>
      </c>
      <c r="TH29" s="40" t="str">
        <f t="shared" ref="TH29:UA29" si="492">IFERROR(SI29/SI$10,"")</f>
        <v/>
      </c>
      <c r="TI29" s="40" t="str">
        <f t="shared" si="492"/>
        <v/>
      </c>
      <c r="TJ29" s="40" t="str">
        <f t="shared" si="492"/>
        <v/>
      </c>
      <c r="TK29" s="40" t="str">
        <f t="shared" si="492"/>
        <v/>
      </c>
      <c r="TL29" s="40" t="str">
        <f t="shared" si="492"/>
        <v/>
      </c>
      <c r="TM29" s="40" t="str">
        <f t="shared" si="492"/>
        <v/>
      </c>
      <c r="TN29" s="40" t="str">
        <f t="shared" si="492"/>
        <v/>
      </c>
      <c r="TO29" s="40" t="str">
        <f t="shared" si="492"/>
        <v/>
      </c>
      <c r="TP29" s="40" t="str">
        <f t="shared" si="492"/>
        <v/>
      </c>
      <c r="TQ29" s="40" t="str">
        <f t="shared" si="492"/>
        <v/>
      </c>
      <c r="TR29" s="40" t="str">
        <f t="shared" si="492"/>
        <v/>
      </c>
      <c r="TS29" s="40" t="str">
        <f t="shared" si="492"/>
        <v/>
      </c>
      <c r="TT29" s="40" t="str">
        <f t="shared" si="492"/>
        <v/>
      </c>
      <c r="TU29" s="40" t="str">
        <f t="shared" si="492"/>
        <v/>
      </c>
      <c r="TV29" s="40" t="str">
        <f t="shared" si="492"/>
        <v/>
      </c>
      <c r="TW29" s="40" t="str">
        <f t="shared" si="492"/>
        <v/>
      </c>
      <c r="TX29" s="40" t="str">
        <f t="shared" si="492"/>
        <v/>
      </c>
      <c r="TY29" s="40" t="str">
        <f t="shared" si="492"/>
        <v/>
      </c>
      <c r="TZ29" s="40" t="str">
        <f t="shared" si="492"/>
        <v/>
      </c>
      <c r="UA29" s="40" t="str">
        <f t="shared" si="492"/>
        <v/>
      </c>
      <c r="UB29" s="40" t="str">
        <f t="shared" ref="UB29:UG29" si="493">IFERROR(TB29/TB$10,"")</f>
        <v/>
      </c>
      <c r="UC29" s="40" t="str">
        <f t="shared" si="493"/>
        <v/>
      </c>
      <c r="UD29" s="40" t="str">
        <f t="shared" si="493"/>
        <v/>
      </c>
      <c r="UE29" s="40" t="str">
        <f t="shared" si="493"/>
        <v/>
      </c>
      <c r="UF29" s="40" t="str">
        <f t="shared" si="493"/>
        <v/>
      </c>
      <c r="UG29" s="41" t="str">
        <f t="shared" si="493"/>
        <v/>
      </c>
      <c r="UH29" s="37"/>
      <c r="UI29" s="49"/>
      <c r="UJ29" s="49"/>
      <c r="UK29" s="49"/>
      <c r="UL29" s="49"/>
      <c r="UM29" s="49"/>
      <c r="UN29" s="49"/>
      <c r="UO29" s="49"/>
      <c r="UP29" s="45"/>
      <c r="UQ29" s="49"/>
      <c r="UR29" s="49"/>
      <c r="US29" s="49"/>
      <c r="UT29" s="49"/>
      <c r="UU29" s="49"/>
      <c r="UV29" s="49"/>
      <c r="UW29" s="49"/>
      <c r="UX29" s="49"/>
      <c r="UY29" s="49"/>
      <c r="UZ29" s="49"/>
      <c r="VA29" s="49"/>
      <c r="VB29" s="45"/>
      <c r="VC29" s="45"/>
      <c r="VD29" s="45"/>
      <c r="VE29" s="45"/>
      <c r="VF29" s="47">
        <f>SUM(UH29:VE29)</f>
        <v>0</v>
      </c>
      <c r="VG29" s="40" t="str">
        <f t="shared" ref="VG29:WE29" si="494">IFERROR(UH29/UH$10,"")</f>
        <v/>
      </c>
      <c r="VH29" s="40" t="str">
        <f t="shared" si="494"/>
        <v/>
      </c>
      <c r="VI29" s="40" t="str">
        <f t="shared" si="494"/>
        <v/>
      </c>
      <c r="VJ29" s="40" t="str">
        <f t="shared" si="494"/>
        <v/>
      </c>
      <c r="VK29" s="40" t="str">
        <f t="shared" si="494"/>
        <v/>
      </c>
      <c r="VL29" s="40" t="str">
        <f t="shared" si="494"/>
        <v/>
      </c>
      <c r="VM29" s="40" t="str">
        <f t="shared" si="494"/>
        <v/>
      </c>
      <c r="VN29" s="40" t="str">
        <f t="shared" si="494"/>
        <v/>
      </c>
      <c r="VO29" s="40" t="str">
        <f t="shared" si="494"/>
        <v/>
      </c>
      <c r="VP29" s="40" t="str">
        <f t="shared" si="494"/>
        <v/>
      </c>
      <c r="VQ29" s="40" t="str">
        <f t="shared" si="494"/>
        <v/>
      </c>
      <c r="VR29" s="40" t="str">
        <f t="shared" si="494"/>
        <v/>
      </c>
      <c r="VS29" s="40" t="str">
        <f t="shared" si="494"/>
        <v/>
      </c>
      <c r="VT29" s="40" t="str">
        <f t="shared" si="494"/>
        <v/>
      </c>
      <c r="VU29" s="40" t="str">
        <f t="shared" si="494"/>
        <v/>
      </c>
      <c r="VV29" s="40" t="str">
        <f t="shared" si="494"/>
        <v/>
      </c>
      <c r="VW29" s="40" t="str">
        <f t="shared" si="494"/>
        <v/>
      </c>
      <c r="VX29" s="40" t="str">
        <f t="shared" si="494"/>
        <v/>
      </c>
      <c r="VY29" s="40" t="str">
        <f t="shared" si="494"/>
        <v/>
      </c>
      <c r="VZ29" s="40" t="str">
        <f t="shared" si="494"/>
        <v/>
      </c>
      <c r="WA29" s="40" t="str">
        <f t="shared" si="494"/>
        <v/>
      </c>
      <c r="WB29" s="40" t="str">
        <f t="shared" si="494"/>
        <v/>
      </c>
      <c r="WC29" s="40" t="str">
        <f t="shared" si="494"/>
        <v/>
      </c>
      <c r="WD29" s="40" t="str">
        <f t="shared" si="494"/>
        <v/>
      </c>
      <c r="WE29" s="41" t="str">
        <f t="shared" si="494"/>
        <v/>
      </c>
      <c r="WF29" s="37">
        <f t="shared" ref="WF29:XC29" si="495">SUMIF($C$2:$WE$2,WF$2,$C29:$WE29)</f>
        <v>2655</v>
      </c>
      <c r="WG29" s="49">
        <f t="shared" si="495"/>
        <v>288</v>
      </c>
      <c r="WH29" s="49">
        <f t="shared" si="495"/>
        <v>2226</v>
      </c>
      <c r="WI29" s="49">
        <f t="shared" si="495"/>
        <v>1493</v>
      </c>
      <c r="WJ29" s="49">
        <f t="shared" si="495"/>
        <v>1041</v>
      </c>
      <c r="WK29" s="49">
        <f t="shared" si="495"/>
        <v>1319</v>
      </c>
      <c r="WL29" s="49">
        <f t="shared" si="495"/>
        <v>3843</v>
      </c>
      <c r="WM29" s="49">
        <f t="shared" si="495"/>
        <v>2656</v>
      </c>
      <c r="WN29" s="45">
        <f t="shared" si="495"/>
        <v>449</v>
      </c>
      <c r="WO29" s="49">
        <f t="shared" si="495"/>
        <v>1598</v>
      </c>
      <c r="WP29" s="49">
        <f t="shared" si="495"/>
        <v>318</v>
      </c>
      <c r="WQ29" s="49">
        <f t="shared" si="495"/>
        <v>107</v>
      </c>
      <c r="WR29" s="49">
        <f t="shared" si="495"/>
        <v>49</v>
      </c>
      <c r="WS29" s="49">
        <f t="shared" si="495"/>
        <v>597</v>
      </c>
      <c r="WT29" s="49">
        <f t="shared" si="495"/>
        <v>1359</v>
      </c>
      <c r="WU29" s="49">
        <f t="shared" si="495"/>
        <v>194</v>
      </c>
      <c r="WV29" s="49">
        <f t="shared" si="495"/>
        <v>190</v>
      </c>
      <c r="WW29" s="49">
        <f t="shared" si="495"/>
        <v>1262</v>
      </c>
      <c r="WX29" s="49">
        <f t="shared" si="495"/>
        <v>1046</v>
      </c>
      <c r="WY29" s="49">
        <f t="shared" si="495"/>
        <v>493</v>
      </c>
      <c r="WZ29" s="45">
        <f t="shared" si="495"/>
        <v>29</v>
      </c>
      <c r="XA29" s="45">
        <f t="shared" si="495"/>
        <v>277</v>
      </c>
      <c r="XB29" s="45">
        <f t="shared" si="495"/>
        <v>9</v>
      </c>
      <c r="XC29" s="45">
        <f t="shared" si="495"/>
        <v>0</v>
      </c>
      <c r="XD29" s="47">
        <f>SUM(WF29:XC29)</f>
        <v>23498</v>
      </c>
      <c r="XE29" s="40">
        <f t="shared" ref="XE29:YC29" si="496">IFERROR(WF29/WF$10,"")</f>
        <v>0.00155694861504839</v>
      </c>
      <c r="XF29" s="40">
        <f t="shared" si="496"/>
        <v>0.00186458720305314</v>
      </c>
      <c r="XG29" s="40">
        <f t="shared" si="496"/>
        <v>0.00167422377634379</v>
      </c>
      <c r="XH29" s="40">
        <f t="shared" si="496"/>
        <v>0.00118253503941224</v>
      </c>
      <c r="XI29" s="40">
        <f t="shared" si="496"/>
        <v>0.00245603960428747</v>
      </c>
      <c r="XJ29" s="40">
        <f t="shared" si="496"/>
        <v>0.00123628009113004</v>
      </c>
      <c r="XK29" s="40">
        <f t="shared" si="496"/>
        <v>0.00149381432013939</v>
      </c>
      <c r="XL29" s="40">
        <f t="shared" si="496"/>
        <v>0.00810677204819191</v>
      </c>
      <c r="XM29" s="40">
        <f t="shared" si="496"/>
        <v>0.000876327064621699</v>
      </c>
      <c r="XN29" s="40">
        <f t="shared" si="496"/>
        <v>0.000831727244429184</v>
      </c>
      <c r="XO29" s="40">
        <f t="shared" si="496"/>
        <v>0.00143926179447885</v>
      </c>
      <c r="XP29" s="40">
        <f t="shared" si="496"/>
        <v>0.000401290279511806</v>
      </c>
      <c r="XQ29" s="40">
        <f t="shared" si="496"/>
        <v>0.0153296500459889</v>
      </c>
      <c r="XR29" s="40">
        <f t="shared" si="496"/>
        <v>0.000823175878448288</v>
      </c>
      <c r="XS29" s="40">
        <f t="shared" si="496"/>
        <v>0.000538227147500049</v>
      </c>
      <c r="XT29" s="40">
        <f t="shared" si="496"/>
        <v>0.00270252650008331</v>
      </c>
      <c r="XU29" s="40">
        <f t="shared" si="496"/>
        <v>0.000616162846521885</v>
      </c>
      <c r="XV29" s="40">
        <f t="shared" si="496"/>
        <v>0.00058627008694528</v>
      </c>
      <c r="XW29" s="40">
        <f t="shared" si="496"/>
        <v>0.000652307816724921</v>
      </c>
      <c r="XX29" s="40">
        <f t="shared" si="496"/>
        <v>0.000643387380004846</v>
      </c>
      <c r="XY29" s="40">
        <f t="shared" si="496"/>
        <v>0.00403536650868439</v>
      </c>
      <c r="XZ29" s="40">
        <f t="shared" si="496"/>
        <v>0.00129350671304304</v>
      </c>
      <c r="YA29" s="40">
        <f t="shared" si="496"/>
        <v>0.00031247873408615</v>
      </c>
      <c r="YB29" s="40" t="str">
        <f t="shared" si="496"/>
        <v/>
      </c>
      <c r="YC29" s="41">
        <f t="shared" si="496"/>
        <v>0.00116498928874944</v>
      </c>
    </row>
    <row r="30" s="18" customFormat="1" customHeight="1" spans="1:653">
      <c r="A30" s="67"/>
      <c r="B30" s="69" t="s">
        <v>79</v>
      </c>
      <c r="C30" s="52">
        <f t="shared" ref="C30:R30" si="497">SUM(C29:C29)</f>
        <v>385</v>
      </c>
      <c r="D30" s="52">
        <f t="shared" si="497"/>
        <v>3</v>
      </c>
      <c r="E30" s="52">
        <f t="shared" si="497"/>
        <v>91</v>
      </c>
      <c r="F30" s="52">
        <f t="shared" si="497"/>
        <v>61</v>
      </c>
      <c r="G30" s="52">
        <f t="shared" si="497"/>
        <v>81</v>
      </c>
      <c r="H30" s="52">
        <f t="shared" si="497"/>
        <v>58</v>
      </c>
      <c r="I30" s="52">
        <f t="shared" si="497"/>
        <v>382</v>
      </c>
      <c r="J30" s="52">
        <f t="shared" si="497"/>
        <v>587</v>
      </c>
      <c r="K30" s="52">
        <f t="shared" si="497"/>
        <v>64</v>
      </c>
      <c r="L30" s="53">
        <f t="shared" si="497"/>
        <v>110</v>
      </c>
      <c r="M30" s="52">
        <f t="shared" si="497"/>
        <v>20</v>
      </c>
      <c r="N30" s="52">
        <f t="shared" si="497"/>
        <v>6</v>
      </c>
      <c r="O30" s="52">
        <f t="shared" si="497"/>
        <v>44</v>
      </c>
      <c r="P30" s="52">
        <f t="shared" si="497"/>
        <v>20</v>
      </c>
      <c r="Q30" s="53">
        <f t="shared" si="497"/>
        <v>71</v>
      </c>
      <c r="R30" s="52">
        <f t="shared" si="497"/>
        <v>75</v>
      </c>
      <c r="S30" s="54" t="str">
        <f>IFERROR(#REF!/#REF!,"")</f>
        <v/>
      </c>
      <c r="T30" s="52">
        <f t="shared" ref="T30:AA30" si="498">SUM(T29:T29)</f>
        <v>65</v>
      </c>
      <c r="U30" s="52">
        <f t="shared" si="498"/>
        <v>103</v>
      </c>
      <c r="V30" s="52">
        <f t="shared" si="498"/>
        <v>54</v>
      </c>
      <c r="W30" s="52">
        <f t="shared" si="498"/>
        <v>0</v>
      </c>
      <c r="X30" s="53">
        <f t="shared" si="498"/>
        <v>0</v>
      </c>
      <c r="Y30" s="52">
        <f t="shared" si="498"/>
        <v>0</v>
      </c>
      <c r="Z30" s="52">
        <f t="shared" si="498"/>
        <v>0</v>
      </c>
      <c r="AA30" s="55">
        <f t="shared" si="498"/>
        <v>2280</v>
      </c>
      <c r="AB30" s="54">
        <f t="shared" ref="AB30:AZ30" si="499">IFERROR(C30/C$10,"")</f>
        <v>0.00125200190226232</v>
      </c>
      <c r="AC30" s="54">
        <f t="shared" si="499"/>
        <v>0.000180296804599732</v>
      </c>
      <c r="AD30" s="54">
        <f t="shared" si="499"/>
        <v>0.000507801958575441</v>
      </c>
      <c r="AE30" s="54">
        <f t="shared" si="499"/>
        <v>0.000427865640649558</v>
      </c>
      <c r="AF30" s="54">
        <f t="shared" si="499"/>
        <v>0.000942289206705341</v>
      </c>
      <c r="AG30" s="54">
        <f t="shared" si="499"/>
        <v>0.000392896858342531</v>
      </c>
      <c r="AH30" s="54">
        <f t="shared" si="499"/>
        <v>0.000874552756124367</v>
      </c>
      <c r="AI30" s="54">
        <f t="shared" si="499"/>
        <v>0.0107369557419754</v>
      </c>
      <c r="AJ30" s="54">
        <f t="shared" si="499"/>
        <v>0.00104950515831789</v>
      </c>
      <c r="AK30" s="54">
        <f t="shared" si="499"/>
        <v>0.000326972557817428</v>
      </c>
      <c r="AL30" s="54">
        <f t="shared" si="499"/>
        <v>0.000732003867908438</v>
      </c>
      <c r="AM30" s="54">
        <f t="shared" si="499"/>
        <v>0.000130424773924958</v>
      </c>
      <c r="AN30" s="54">
        <f t="shared" si="499"/>
        <v>0.0222322154908014</v>
      </c>
      <c r="AO30" s="54">
        <f t="shared" si="499"/>
        <v>0.000177173419557734</v>
      </c>
      <c r="AP30" s="54">
        <f t="shared" si="499"/>
        <v>0.000239344250689858</v>
      </c>
      <c r="AQ30" s="54">
        <f t="shared" si="499"/>
        <v>0.00212838896279917</v>
      </c>
      <c r="AR30" s="54" t="str">
        <f t="shared" si="499"/>
        <v/>
      </c>
      <c r="AS30" s="54">
        <f t="shared" si="499"/>
        <v>0.000226856952416966</v>
      </c>
      <c r="AT30" s="54">
        <f t="shared" si="499"/>
        <v>0.000504306878667505</v>
      </c>
      <c r="AU30" s="54">
        <f t="shared" si="499"/>
        <v>0.000616298563328174</v>
      </c>
      <c r="AV30" s="54" t="str">
        <f t="shared" si="499"/>
        <v/>
      </c>
      <c r="AW30" s="54" t="str">
        <f t="shared" si="499"/>
        <v/>
      </c>
      <c r="AX30" s="54" t="str">
        <f t="shared" si="499"/>
        <v/>
      </c>
      <c r="AY30" s="54" t="str">
        <f t="shared" si="499"/>
        <v/>
      </c>
      <c r="AZ30" s="56">
        <f t="shared" si="499"/>
        <v>0.000795305590155903</v>
      </c>
      <c r="BA30" s="52">
        <f t="shared" ref="BA30:BP30" si="500">SUM(BA29:BA29)</f>
        <v>883</v>
      </c>
      <c r="BB30" s="52">
        <f t="shared" si="500"/>
        <v>3</v>
      </c>
      <c r="BC30" s="52">
        <f t="shared" si="500"/>
        <v>1077</v>
      </c>
      <c r="BD30" s="52">
        <f t="shared" si="500"/>
        <v>592</v>
      </c>
      <c r="BE30" s="52">
        <f t="shared" si="500"/>
        <v>439</v>
      </c>
      <c r="BF30" s="52">
        <f t="shared" si="500"/>
        <v>529</v>
      </c>
      <c r="BG30" s="52">
        <f t="shared" si="500"/>
        <v>1754</v>
      </c>
      <c r="BH30" s="52">
        <f t="shared" si="500"/>
        <v>333</v>
      </c>
      <c r="BI30" s="52">
        <f t="shared" si="500"/>
        <v>141</v>
      </c>
      <c r="BJ30" s="53">
        <f t="shared" si="500"/>
        <v>445</v>
      </c>
      <c r="BK30" s="52">
        <f t="shared" si="500"/>
        <v>131</v>
      </c>
      <c r="BL30" s="52">
        <f t="shared" si="500"/>
        <v>62</v>
      </c>
      <c r="BM30" s="52">
        <f t="shared" si="500"/>
        <v>5</v>
      </c>
      <c r="BN30" s="52">
        <f t="shared" si="500"/>
        <v>251</v>
      </c>
      <c r="BO30" s="53">
        <f t="shared" si="500"/>
        <v>805</v>
      </c>
      <c r="BP30" s="52">
        <f t="shared" si="500"/>
        <v>11</v>
      </c>
      <c r="BQ30" s="54" t="str">
        <f>IFERROR(#REF!/#REF!,"")</f>
        <v/>
      </c>
      <c r="BR30" s="53">
        <f t="shared" ref="BR30:BY30" si="501">SUM(BR29:BR29)</f>
        <v>400</v>
      </c>
      <c r="BS30" s="53">
        <f t="shared" si="501"/>
        <v>477</v>
      </c>
      <c r="BT30" s="53">
        <f t="shared" si="501"/>
        <v>222</v>
      </c>
      <c r="BU30" s="52">
        <f t="shared" si="501"/>
        <v>0</v>
      </c>
      <c r="BV30" s="52">
        <f t="shared" si="501"/>
        <v>0</v>
      </c>
      <c r="BW30" s="52">
        <f t="shared" si="501"/>
        <v>0</v>
      </c>
      <c r="BX30" s="52">
        <f t="shared" si="501"/>
        <v>0</v>
      </c>
      <c r="BY30" s="55">
        <f t="shared" si="501"/>
        <v>8560</v>
      </c>
      <c r="BZ30" s="54">
        <f t="shared" ref="BZ30:CX30" si="502">IFERROR(BA30/BA$10,"")</f>
        <v>0.00444032539589584</v>
      </c>
      <c r="CA30" s="54">
        <f t="shared" si="502"/>
        <v>0.000270124986831409</v>
      </c>
      <c r="CB30" s="54">
        <f t="shared" si="502"/>
        <v>0.00758501021687542</v>
      </c>
      <c r="CC30" s="54">
        <f t="shared" si="502"/>
        <v>0.00623830449627918</v>
      </c>
      <c r="CD30" s="54">
        <f t="shared" si="502"/>
        <v>0.00661216176872175</v>
      </c>
      <c r="CE30" s="54">
        <f t="shared" si="502"/>
        <v>0.00471483997218165</v>
      </c>
      <c r="CF30" s="54">
        <f t="shared" si="502"/>
        <v>0.00641825225063297</v>
      </c>
      <c r="CG30" s="54">
        <f t="shared" si="502"/>
        <v>0.00754115363798355</v>
      </c>
      <c r="CH30" s="54">
        <f t="shared" si="502"/>
        <v>0.00456280851543038</v>
      </c>
      <c r="CI30" s="54">
        <f t="shared" si="502"/>
        <v>0.00249053247864245</v>
      </c>
      <c r="CJ30" s="54">
        <f t="shared" si="502"/>
        <v>0.00760449652137821</v>
      </c>
      <c r="CK30" s="54">
        <f t="shared" si="502"/>
        <v>0.00269445606971862</v>
      </c>
      <c r="CL30" s="54">
        <f t="shared" si="502"/>
        <v>0.0065556575324505</v>
      </c>
      <c r="CM30" s="54">
        <f t="shared" si="502"/>
        <v>0.00375855689384473</v>
      </c>
      <c r="CN30" s="54">
        <f t="shared" si="502"/>
        <v>0.00335813360190635</v>
      </c>
      <c r="CO30" s="54">
        <f t="shared" si="502"/>
        <v>0.000654070458848265</v>
      </c>
      <c r="CP30" s="54" t="str">
        <f t="shared" si="502"/>
        <v/>
      </c>
      <c r="CQ30" s="54">
        <f t="shared" si="502"/>
        <v>0.0019271847915827</v>
      </c>
      <c r="CR30" s="54">
        <f t="shared" si="502"/>
        <v>0.00239973666285988</v>
      </c>
      <c r="CS30" s="54">
        <f t="shared" si="502"/>
        <v>0.00333209455463711</v>
      </c>
      <c r="CT30" s="54" t="str">
        <f t="shared" si="502"/>
        <v/>
      </c>
      <c r="CU30" s="54" t="str">
        <f t="shared" si="502"/>
        <v/>
      </c>
      <c r="CV30" s="54" t="str">
        <f t="shared" si="502"/>
        <v/>
      </c>
      <c r="CW30" s="54" t="str">
        <f t="shared" si="502"/>
        <v/>
      </c>
      <c r="CX30" s="56">
        <f t="shared" si="502"/>
        <v>0.00430208555206751</v>
      </c>
      <c r="CY30" s="57">
        <f t="shared" ref="CY30:DW30" si="503">SUM(CY29:CY29)</f>
        <v>509</v>
      </c>
      <c r="CZ30" s="52">
        <f t="shared" si="503"/>
        <v>8</v>
      </c>
      <c r="DA30" s="52">
        <f t="shared" si="503"/>
        <v>382</v>
      </c>
      <c r="DB30" s="52">
        <f t="shared" si="503"/>
        <v>377</v>
      </c>
      <c r="DC30" s="52">
        <f t="shared" si="503"/>
        <v>90</v>
      </c>
      <c r="DD30" s="52">
        <f t="shared" si="503"/>
        <v>352</v>
      </c>
      <c r="DE30" s="52">
        <f t="shared" si="503"/>
        <v>552</v>
      </c>
      <c r="DF30" s="52">
        <f t="shared" si="503"/>
        <v>1523</v>
      </c>
      <c r="DG30" s="52">
        <f t="shared" si="503"/>
        <v>38</v>
      </c>
      <c r="DH30" s="53">
        <f t="shared" si="503"/>
        <v>145</v>
      </c>
      <c r="DI30" s="52">
        <f t="shared" si="503"/>
        <v>51</v>
      </c>
      <c r="DJ30" s="52">
        <f t="shared" si="503"/>
        <v>3</v>
      </c>
      <c r="DK30" s="52">
        <f t="shared" si="503"/>
        <v>0</v>
      </c>
      <c r="DL30" s="52">
        <f t="shared" si="503"/>
        <v>136</v>
      </c>
      <c r="DM30" s="53">
        <f t="shared" si="503"/>
        <v>188</v>
      </c>
      <c r="DN30" s="52">
        <f t="shared" si="503"/>
        <v>66</v>
      </c>
      <c r="DO30" s="52">
        <f t="shared" si="503"/>
        <v>32</v>
      </c>
      <c r="DP30" s="53">
        <f t="shared" si="503"/>
        <v>289</v>
      </c>
      <c r="DQ30" s="53">
        <f t="shared" si="503"/>
        <v>104</v>
      </c>
      <c r="DR30" s="53">
        <f t="shared" si="503"/>
        <v>72</v>
      </c>
      <c r="DS30" s="52">
        <f t="shared" si="503"/>
        <v>0</v>
      </c>
      <c r="DT30" s="52">
        <f t="shared" si="503"/>
        <v>0</v>
      </c>
      <c r="DU30" s="52">
        <f t="shared" si="503"/>
        <v>0</v>
      </c>
      <c r="DV30" s="52">
        <f t="shared" si="503"/>
        <v>0</v>
      </c>
      <c r="DW30" s="55">
        <f t="shared" si="503"/>
        <v>4917</v>
      </c>
      <c r="DX30" s="54">
        <f t="shared" ref="DX30:EV30" si="504">IFERROR(CY30/CY$10,"")</f>
        <v>0.00134129438544695</v>
      </c>
      <c r="DY30" s="54">
        <f t="shared" si="504"/>
        <v>0.000156911603063853</v>
      </c>
      <c r="DZ30" s="54">
        <f t="shared" si="504"/>
        <v>0.00110368716166519</v>
      </c>
      <c r="EA30" s="54">
        <f t="shared" si="504"/>
        <v>0.00147929806718139</v>
      </c>
      <c r="EB30" s="54">
        <f t="shared" si="504"/>
        <v>0.0007571198923746</v>
      </c>
      <c r="EC30" s="54">
        <f t="shared" si="504"/>
        <v>0.001496538065296</v>
      </c>
      <c r="ED30" s="54">
        <f t="shared" si="504"/>
        <v>0.00105311590381863</v>
      </c>
      <c r="EE30" s="54">
        <f t="shared" si="504"/>
        <v>0.0103763353059278</v>
      </c>
      <c r="EF30" s="54">
        <f t="shared" si="504"/>
        <v>0.000527372579845611</v>
      </c>
      <c r="EG30" s="54">
        <f t="shared" si="504"/>
        <v>0.000458368260204443</v>
      </c>
      <c r="EH30" s="54">
        <f t="shared" si="504"/>
        <v>0.00108149075229981</v>
      </c>
      <c r="EI30" s="54">
        <f t="shared" si="504"/>
        <v>4.1544934239216e-5</v>
      </c>
      <c r="EJ30" s="54">
        <f t="shared" si="504"/>
        <v>0</v>
      </c>
      <c r="EK30" s="54">
        <f t="shared" si="504"/>
        <v>0.000900172104963788</v>
      </c>
      <c r="EL30" s="54">
        <f t="shared" si="504"/>
        <v>0.000353342943760178</v>
      </c>
      <c r="EM30" s="54">
        <f t="shared" si="504"/>
        <v>0.00383263465177901</v>
      </c>
      <c r="EN30" s="54">
        <f t="shared" si="504"/>
        <v>0.000970209416670678</v>
      </c>
      <c r="EO30" s="54">
        <f t="shared" si="504"/>
        <v>0.000646451841697661</v>
      </c>
      <c r="EP30" s="54">
        <f t="shared" si="504"/>
        <v>0.000323660651765406</v>
      </c>
      <c r="EQ30" s="54">
        <f t="shared" si="504"/>
        <v>0.000498777544730147</v>
      </c>
      <c r="ER30" s="54" t="str">
        <f t="shared" si="504"/>
        <v/>
      </c>
      <c r="ES30" s="54" t="str">
        <f t="shared" si="504"/>
        <v/>
      </c>
      <c r="ET30" s="54" t="str">
        <f t="shared" si="504"/>
        <v/>
      </c>
      <c r="EU30" s="54" t="str">
        <f t="shared" si="504"/>
        <v/>
      </c>
      <c r="EV30" s="56">
        <f t="shared" si="504"/>
        <v>0.00116775164973237</v>
      </c>
      <c r="EW30" s="52">
        <f t="shared" ref="EW30:FU30" si="505">SUM(EW29:EW29)</f>
        <v>323</v>
      </c>
      <c r="EX30" s="52">
        <f t="shared" si="505"/>
        <v>49</v>
      </c>
      <c r="EY30" s="52">
        <f t="shared" si="505"/>
        <v>179</v>
      </c>
      <c r="EZ30" s="52">
        <f t="shared" si="505"/>
        <v>144</v>
      </c>
      <c r="FA30" s="52">
        <f t="shared" si="505"/>
        <v>137</v>
      </c>
      <c r="FB30" s="52">
        <f t="shared" si="505"/>
        <v>97</v>
      </c>
      <c r="FC30" s="52">
        <f t="shared" si="505"/>
        <v>258</v>
      </c>
      <c r="FD30" s="52">
        <f t="shared" si="505"/>
        <v>114</v>
      </c>
      <c r="FE30" s="52">
        <f t="shared" si="505"/>
        <v>176</v>
      </c>
      <c r="FF30" s="53">
        <f t="shared" si="505"/>
        <v>61</v>
      </c>
      <c r="FG30" s="52">
        <f t="shared" si="505"/>
        <v>17</v>
      </c>
      <c r="FH30" s="52">
        <f t="shared" si="505"/>
        <v>3</v>
      </c>
      <c r="FI30" s="52">
        <f t="shared" si="505"/>
        <v>0</v>
      </c>
      <c r="FJ30" s="52">
        <f t="shared" si="505"/>
        <v>78</v>
      </c>
      <c r="FK30" s="53">
        <f t="shared" si="505"/>
        <v>174</v>
      </c>
      <c r="FL30" s="52">
        <f t="shared" si="505"/>
        <v>11</v>
      </c>
      <c r="FM30" s="52">
        <f t="shared" si="505"/>
        <v>20</v>
      </c>
      <c r="FN30" s="53">
        <f t="shared" si="505"/>
        <v>239</v>
      </c>
      <c r="FO30" s="53">
        <f t="shared" si="505"/>
        <v>34</v>
      </c>
      <c r="FP30" s="53">
        <f t="shared" si="505"/>
        <v>44</v>
      </c>
      <c r="FQ30" s="52">
        <f t="shared" si="505"/>
        <v>0</v>
      </c>
      <c r="FR30" s="52">
        <f t="shared" si="505"/>
        <v>0</v>
      </c>
      <c r="FS30" s="52">
        <f t="shared" si="505"/>
        <v>0</v>
      </c>
      <c r="FT30" s="52">
        <f t="shared" si="505"/>
        <v>0</v>
      </c>
      <c r="FU30" s="55">
        <f t="shared" si="505"/>
        <v>2158</v>
      </c>
      <c r="FV30" s="54">
        <f t="shared" ref="FV30:GT30" si="506">IFERROR(EW30/EW$10,"")</f>
        <v>0.00103853124545031</v>
      </c>
      <c r="FW30" s="54">
        <f t="shared" si="506"/>
        <v>0.00143593109875101</v>
      </c>
      <c r="FX30" s="54">
        <f t="shared" si="506"/>
        <v>0.000620288836977137</v>
      </c>
      <c r="FY30" s="54">
        <f t="shared" si="506"/>
        <v>0.000484276044474985</v>
      </c>
      <c r="FZ30" s="54">
        <f t="shared" si="506"/>
        <v>0.00181969480928735</v>
      </c>
      <c r="GA30" s="54">
        <f t="shared" si="506"/>
        <v>0.000502172595374996</v>
      </c>
      <c r="GB30" s="54">
        <f t="shared" si="506"/>
        <v>0.000579349725741894</v>
      </c>
      <c r="GC30" s="54">
        <f t="shared" si="506"/>
        <v>0.00208088623849688</v>
      </c>
      <c r="GD30" s="54">
        <f t="shared" si="506"/>
        <v>0.00214132241258911</v>
      </c>
      <c r="GE30" s="54">
        <f t="shared" si="506"/>
        <v>0.000167513667948184</v>
      </c>
      <c r="GF30" s="54">
        <f t="shared" si="506"/>
        <v>0.000370421535349327</v>
      </c>
      <c r="GG30" s="54">
        <f t="shared" si="506"/>
        <v>5.39457058049356e-5</v>
      </c>
      <c r="GH30" s="54">
        <f t="shared" si="506"/>
        <v>0</v>
      </c>
      <c r="GI30" s="54">
        <f t="shared" si="506"/>
        <v>0.000547868153702593</v>
      </c>
      <c r="GJ30" s="54">
        <f t="shared" si="506"/>
        <v>0.000336384944082636</v>
      </c>
      <c r="GK30" s="54">
        <f t="shared" si="506"/>
        <v>0.00499666132175319</v>
      </c>
      <c r="GL30" s="54">
        <f t="shared" si="506"/>
        <v>0.000208015892414183</v>
      </c>
      <c r="GM30" s="54">
        <f t="shared" si="506"/>
        <v>0.000613416281587528</v>
      </c>
      <c r="GN30" s="54">
        <f t="shared" si="506"/>
        <v>0.000100180321632453</v>
      </c>
      <c r="GO30" s="54">
        <f t="shared" si="506"/>
        <v>0.00033458897987091</v>
      </c>
      <c r="GP30" s="54" t="str">
        <f t="shared" si="506"/>
        <v/>
      </c>
      <c r="GQ30" s="54" t="str">
        <f t="shared" si="506"/>
        <v/>
      </c>
      <c r="GR30" s="54" t="str">
        <f t="shared" si="506"/>
        <v/>
      </c>
      <c r="GS30" s="54" t="str">
        <f t="shared" si="506"/>
        <v/>
      </c>
      <c r="GT30" s="56">
        <f t="shared" si="506"/>
        <v>0.000558191341276919</v>
      </c>
      <c r="GU30" s="52">
        <f t="shared" ref="GU30:HS30" si="507">SUM(GU29:GU29)</f>
        <v>273</v>
      </c>
      <c r="GV30" s="52">
        <f t="shared" si="507"/>
        <v>74</v>
      </c>
      <c r="GW30" s="52">
        <f t="shared" si="507"/>
        <v>216</v>
      </c>
      <c r="GX30" s="52">
        <f t="shared" si="507"/>
        <v>169</v>
      </c>
      <c r="GY30" s="52">
        <f t="shared" si="507"/>
        <v>90</v>
      </c>
      <c r="GZ30" s="52">
        <f t="shared" si="507"/>
        <v>105</v>
      </c>
      <c r="HA30" s="52">
        <f t="shared" si="507"/>
        <v>358</v>
      </c>
      <c r="HB30" s="52">
        <f t="shared" si="507"/>
        <v>61</v>
      </c>
      <c r="HC30" s="52">
        <f t="shared" si="507"/>
        <v>27</v>
      </c>
      <c r="HD30" s="53">
        <f t="shared" si="507"/>
        <v>215</v>
      </c>
      <c r="HE30" s="52">
        <f t="shared" si="507"/>
        <v>93</v>
      </c>
      <c r="HF30" s="52">
        <f t="shared" si="507"/>
        <v>25</v>
      </c>
      <c r="HG30" s="52">
        <f t="shared" si="507"/>
        <v>0</v>
      </c>
      <c r="HH30" s="52">
        <f t="shared" si="507"/>
        <v>52</v>
      </c>
      <c r="HI30" s="53">
        <f t="shared" si="507"/>
        <v>58</v>
      </c>
      <c r="HJ30" s="52">
        <f t="shared" si="507"/>
        <v>31</v>
      </c>
      <c r="HK30" s="52">
        <f t="shared" si="507"/>
        <v>58</v>
      </c>
      <c r="HL30" s="53">
        <f t="shared" si="507"/>
        <v>147</v>
      </c>
      <c r="HM30" s="53">
        <f t="shared" si="507"/>
        <v>260</v>
      </c>
      <c r="HN30" s="53">
        <f t="shared" si="507"/>
        <v>56</v>
      </c>
      <c r="HO30" s="52">
        <f t="shared" si="507"/>
        <v>14</v>
      </c>
      <c r="HP30" s="53">
        <f t="shared" si="507"/>
        <v>139</v>
      </c>
      <c r="HQ30" s="52">
        <f t="shared" si="507"/>
        <v>0</v>
      </c>
      <c r="HR30" s="52">
        <f t="shared" si="507"/>
        <v>0</v>
      </c>
      <c r="HS30" s="55">
        <f t="shared" si="507"/>
        <v>2521</v>
      </c>
      <c r="HT30" s="54">
        <f t="shared" ref="HT30:IR30" si="508">IFERROR(GU30/GU$10,"")</f>
        <v>0.00102534622054563</v>
      </c>
      <c r="HU30" s="54">
        <f t="shared" si="508"/>
        <v>0.00323652621017647</v>
      </c>
      <c r="HV30" s="54">
        <f t="shared" si="508"/>
        <v>0.00105187783568734</v>
      </c>
      <c r="HW30" s="54">
        <f t="shared" si="508"/>
        <v>0.000634862914689468</v>
      </c>
      <c r="HX30" s="54">
        <f t="shared" si="508"/>
        <v>0.00223794196867277</v>
      </c>
      <c r="HY30" s="54">
        <f t="shared" si="508"/>
        <v>0.000588823589910482</v>
      </c>
      <c r="HZ30" s="54">
        <f t="shared" si="508"/>
        <v>0.000764476314612581</v>
      </c>
      <c r="IA30" s="54">
        <f t="shared" si="508"/>
        <v>0.00456504819493508</v>
      </c>
      <c r="IB30" s="54">
        <f t="shared" si="508"/>
        <v>0.000197699379641313</v>
      </c>
      <c r="IC30" s="54">
        <f t="shared" si="508"/>
        <v>0.000552910016852116</v>
      </c>
      <c r="ID30" s="54">
        <f t="shared" si="508"/>
        <v>0.0019584975417697</v>
      </c>
      <c r="IE30" s="54">
        <f t="shared" si="508"/>
        <v>0.000553676500551903</v>
      </c>
      <c r="IF30" s="54" t="str">
        <f t="shared" si="508"/>
        <v/>
      </c>
      <c r="IG30" s="54">
        <f t="shared" si="508"/>
        <v>0.000401276584284328</v>
      </c>
      <c r="IH30" s="54">
        <f t="shared" si="508"/>
        <v>0.000109533112464203</v>
      </c>
      <c r="II30" s="54">
        <f t="shared" si="508"/>
        <v>0.100977198697068</v>
      </c>
      <c r="IJ30" s="54">
        <f t="shared" si="508"/>
        <v>0.00071224030398418</v>
      </c>
      <c r="IK30" s="54">
        <f t="shared" si="508"/>
        <v>0.000342976846776313</v>
      </c>
      <c r="IL30" s="54">
        <f t="shared" si="508"/>
        <v>0.00081523352897474</v>
      </c>
      <c r="IM30" s="54">
        <f t="shared" si="508"/>
        <v>0.000391205941915291</v>
      </c>
      <c r="IN30" s="54">
        <f t="shared" si="508"/>
        <v>0.0322150121956831</v>
      </c>
      <c r="IO30" s="54">
        <f t="shared" si="508"/>
        <v>0.00128075009571077</v>
      </c>
      <c r="IP30" s="54" t="str">
        <f t="shared" si="508"/>
        <v/>
      </c>
      <c r="IQ30" s="54" t="str">
        <f t="shared" si="508"/>
        <v/>
      </c>
      <c r="IR30" s="56">
        <f t="shared" si="508"/>
        <v>0.000660050855543835</v>
      </c>
      <c r="IS30" s="52">
        <f t="shared" ref="IS30:JQ30" si="509">SUM(IS29:IS29)</f>
        <v>282</v>
      </c>
      <c r="IT30" s="52">
        <f t="shared" si="509"/>
        <v>151</v>
      </c>
      <c r="IU30" s="52">
        <f t="shared" si="509"/>
        <v>281</v>
      </c>
      <c r="IV30" s="52">
        <f t="shared" si="509"/>
        <v>150</v>
      </c>
      <c r="IW30" s="52">
        <f t="shared" si="509"/>
        <v>204</v>
      </c>
      <c r="IX30" s="52">
        <f t="shared" si="509"/>
        <v>178</v>
      </c>
      <c r="IY30" s="52">
        <f t="shared" si="509"/>
        <v>539</v>
      </c>
      <c r="IZ30" s="52">
        <f t="shared" si="509"/>
        <v>38</v>
      </c>
      <c r="JA30" s="52">
        <f t="shared" si="509"/>
        <v>3</v>
      </c>
      <c r="JB30" s="53">
        <f t="shared" si="509"/>
        <v>622</v>
      </c>
      <c r="JC30" s="52">
        <f t="shared" si="509"/>
        <v>6</v>
      </c>
      <c r="JD30" s="52">
        <f t="shared" si="509"/>
        <v>8</v>
      </c>
      <c r="JE30" s="52">
        <f t="shared" si="509"/>
        <v>0</v>
      </c>
      <c r="JF30" s="52">
        <f t="shared" si="509"/>
        <v>60</v>
      </c>
      <c r="JG30" s="53">
        <f t="shared" si="509"/>
        <v>63</v>
      </c>
      <c r="JH30" s="52">
        <f t="shared" si="509"/>
        <v>0</v>
      </c>
      <c r="JI30" s="52">
        <f t="shared" si="509"/>
        <v>80</v>
      </c>
      <c r="JJ30" s="53">
        <f t="shared" si="509"/>
        <v>122</v>
      </c>
      <c r="JK30" s="53">
        <f t="shared" si="509"/>
        <v>68</v>
      </c>
      <c r="JL30" s="53">
        <f t="shared" si="509"/>
        <v>45</v>
      </c>
      <c r="JM30" s="52">
        <f t="shared" si="509"/>
        <v>15</v>
      </c>
      <c r="JN30" s="53">
        <f t="shared" si="509"/>
        <v>138</v>
      </c>
      <c r="JO30" s="52">
        <f t="shared" si="509"/>
        <v>9</v>
      </c>
      <c r="JP30" s="52">
        <f t="shared" si="509"/>
        <v>0</v>
      </c>
      <c r="JQ30" s="55">
        <f t="shared" si="509"/>
        <v>3062</v>
      </c>
      <c r="JR30" s="54">
        <f t="shared" ref="JR30:KP30" si="510">IFERROR(IS30/IS$10,"")</f>
        <v>0.0011646159926555</v>
      </c>
      <c r="JS30" s="54">
        <f t="shared" si="510"/>
        <v>0.00805752754500471</v>
      </c>
      <c r="JT30" s="54">
        <f t="shared" si="510"/>
        <v>0.00166921880916172</v>
      </c>
      <c r="JU30" s="54">
        <f t="shared" si="510"/>
        <v>0.000725776132900298</v>
      </c>
      <c r="JV30" s="54">
        <f t="shared" si="510"/>
        <v>0.00549494653470886</v>
      </c>
      <c r="JW30" s="54">
        <f t="shared" si="510"/>
        <v>0.000888231974255205</v>
      </c>
      <c r="JX30" s="54">
        <f t="shared" si="510"/>
        <v>0.00126897891576225</v>
      </c>
      <c r="JY30" s="54">
        <f t="shared" si="510"/>
        <v>0.0027386222856109</v>
      </c>
      <c r="JZ30" s="54">
        <f t="shared" si="510"/>
        <v>2.31366994094668e-5</v>
      </c>
      <c r="KA30" s="54">
        <f t="shared" si="510"/>
        <v>0.001846431518764</v>
      </c>
      <c r="KB30" s="54">
        <f t="shared" si="510"/>
        <v>0.000167310253441572</v>
      </c>
      <c r="KC30" s="54">
        <f t="shared" si="510"/>
        <v>0.000324530445012373</v>
      </c>
      <c r="KD30" s="54" t="str">
        <f t="shared" si="510"/>
        <v/>
      </c>
      <c r="KE30" s="54">
        <f t="shared" si="510"/>
        <v>0.000489649862808278</v>
      </c>
      <c r="KF30" s="54">
        <f t="shared" si="510"/>
        <v>0.000153752235447677</v>
      </c>
      <c r="KG30" s="54" t="str">
        <f t="shared" si="510"/>
        <v/>
      </c>
      <c r="KH30" s="54">
        <f t="shared" si="510"/>
        <v>0.00081801447844727</v>
      </c>
      <c r="KI30" s="54">
        <f t="shared" si="510"/>
        <v>0.000310248339300386</v>
      </c>
      <c r="KJ30" s="54">
        <f t="shared" si="510"/>
        <v>0.000307851568641817</v>
      </c>
      <c r="KK30" s="54">
        <f t="shared" si="510"/>
        <v>0.000233151476908397</v>
      </c>
      <c r="KL30" s="54">
        <f t="shared" si="510"/>
        <v>0.00222160346451655</v>
      </c>
      <c r="KM30" s="54">
        <f t="shared" si="510"/>
        <v>0.00130661526050881</v>
      </c>
      <c r="KN30" s="54">
        <f t="shared" si="510"/>
        <v>0.00031247873408615</v>
      </c>
      <c r="KO30" s="54" t="str">
        <f t="shared" si="510"/>
        <v/>
      </c>
      <c r="KP30" s="56">
        <f t="shared" si="510"/>
        <v>0.000895984120750233</v>
      </c>
      <c r="KQ30" s="52">
        <f t="shared" ref="KQ30:LO30" si="511">SUM(KQ29:KQ29)</f>
        <v>0</v>
      </c>
      <c r="KR30" s="52">
        <f t="shared" si="511"/>
        <v>0</v>
      </c>
      <c r="KS30" s="52">
        <f t="shared" si="511"/>
        <v>0</v>
      </c>
      <c r="KT30" s="52">
        <f t="shared" si="511"/>
        <v>0</v>
      </c>
      <c r="KU30" s="52">
        <f t="shared" si="511"/>
        <v>0</v>
      </c>
      <c r="KV30" s="52">
        <f t="shared" si="511"/>
        <v>0</v>
      </c>
      <c r="KW30" s="52">
        <f t="shared" si="511"/>
        <v>0</v>
      </c>
      <c r="KX30" s="52">
        <f t="shared" si="511"/>
        <v>0</v>
      </c>
      <c r="KY30" s="52">
        <f t="shared" si="511"/>
        <v>0</v>
      </c>
      <c r="KZ30" s="52">
        <f t="shared" si="511"/>
        <v>0</v>
      </c>
      <c r="LA30" s="52">
        <f t="shared" si="511"/>
        <v>0</v>
      </c>
      <c r="LB30" s="52">
        <f t="shared" si="511"/>
        <v>0</v>
      </c>
      <c r="LC30" s="52">
        <f t="shared" si="511"/>
        <v>0</v>
      </c>
      <c r="LD30" s="52">
        <f t="shared" si="511"/>
        <v>0</v>
      </c>
      <c r="LE30" s="52">
        <f t="shared" si="511"/>
        <v>0</v>
      </c>
      <c r="LF30" s="52">
        <f t="shared" si="511"/>
        <v>0</v>
      </c>
      <c r="LG30" s="52">
        <f t="shared" si="511"/>
        <v>0</v>
      </c>
      <c r="LH30" s="52">
        <f t="shared" si="511"/>
        <v>0</v>
      </c>
      <c r="LI30" s="52">
        <f t="shared" si="511"/>
        <v>0</v>
      </c>
      <c r="LJ30" s="52">
        <f t="shared" si="511"/>
        <v>0</v>
      </c>
      <c r="LK30" s="52">
        <f t="shared" si="511"/>
        <v>0</v>
      </c>
      <c r="LL30" s="52">
        <f t="shared" si="511"/>
        <v>0</v>
      </c>
      <c r="LM30" s="52">
        <f t="shared" si="511"/>
        <v>0</v>
      </c>
      <c r="LN30" s="52">
        <f t="shared" si="511"/>
        <v>0</v>
      </c>
      <c r="LO30" s="55">
        <f t="shared" si="511"/>
        <v>0</v>
      </c>
      <c r="LP30" s="54" t="str">
        <f t="shared" ref="LP30:MN30" si="512">IFERROR(KQ30/KQ$10,"")</f>
        <v/>
      </c>
      <c r="LQ30" s="54" t="str">
        <f t="shared" si="512"/>
        <v/>
      </c>
      <c r="LR30" s="54" t="str">
        <f t="shared" si="512"/>
        <v/>
      </c>
      <c r="LS30" s="54" t="str">
        <f t="shared" si="512"/>
        <v/>
      </c>
      <c r="LT30" s="54" t="str">
        <f t="shared" si="512"/>
        <v/>
      </c>
      <c r="LU30" s="54" t="str">
        <f t="shared" si="512"/>
        <v/>
      </c>
      <c r="LV30" s="54" t="str">
        <f t="shared" si="512"/>
        <v/>
      </c>
      <c r="LW30" s="54" t="str">
        <f t="shared" si="512"/>
        <v/>
      </c>
      <c r="LX30" s="54" t="str">
        <f t="shared" si="512"/>
        <v/>
      </c>
      <c r="LY30" s="54" t="str">
        <f t="shared" si="512"/>
        <v/>
      </c>
      <c r="LZ30" s="54" t="str">
        <f t="shared" si="512"/>
        <v/>
      </c>
      <c r="MA30" s="54" t="str">
        <f t="shared" si="512"/>
        <v/>
      </c>
      <c r="MB30" s="54" t="str">
        <f t="shared" si="512"/>
        <v/>
      </c>
      <c r="MC30" s="54" t="str">
        <f t="shared" si="512"/>
        <v/>
      </c>
      <c r="MD30" s="54" t="str">
        <f t="shared" si="512"/>
        <v/>
      </c>
      <c r="ME30" s="54" t="str">
        <f t="shared" si="512"/>
        <v/>
      </c>
      <c r="MF30" s="54" t="str">
        <f t="shared" si="512"/>
        <v/>
      </c>
      <c r="MG30" s="54" t="str">
        <f t="shared" si="512"/>
        <v/>
      </c>
      <c r="MH30" s="54" t="str">
        <f t="shared" si="512"/>
        <v/>
      </c>
      <c r="MI30" s="54" t="str">
        <f t="shared" si="512"/>
        <v/>
      </c>
      <c r="MJ30" s="54" t="str">
        <f t="shared" si="512"/>
        <v/>
      </c>
      <c r="MK30" s="54" t="str">
        <f t="shared" si="512"/>
        <v/>
      </c>
      <c r="ML30" s="54" t="str">
        <f t="shared" si="512"/>
        <v/>
      </c>
      <c r="MM30" s="54" t="str">
        <f t="shared" si="512"/>
        <v/>
      </c>
      <c r="MN30" s="56" t="str">
        <f t="shared" si="512"/>
        <v/>
      </c>
      <c r="MO30" s="52">
        <f t="shared" ref="MO30:NM30" si="513">SUM(MO29:MO29)</f>
        <v>0</v>
      </c>
      <c r="MP30" s="52">
        <f t="shared" si="513"/>
        <v>0</v>
      </c>
      <c r="MQ30" s="52">
        <f t="shared" si="513"/>
        <v>0</v>
      </c>
      <c r="MR30" s="52">
        <f t="shared" si="513"/>
        <v>0</v>
      </c>
      <c r="MS30" s="52">
        <f t="shared" si="513"/>
        <v>0</v>
      </c>
      <c r="MT30" s="52">
        <f t="shared" si="513"/>
        <v>0</v>
      </c>
      <c r="MU30" s="52">
        <f t="shared" si="513"/>
        <v>0</v>
      </c>
      <c r="MV30" s="52">
        <f t="shared" si="513"/>
        <v>0</v>
      </c>
      <c r="MW30" s="52">
        <f t="shared" si="513"/>
        <v>0</v>
      </c>
      <c r="MX30" s="52">
        <f t="shared" si="513"/>
        <v>0</v>
      </c>
      <c r="MY30" s="52">
        <f t="shared" si="513"/>
        <v>0</v>
      </c>
      <c r="MZ30" s="52">
        <f t="shared" si="513"/>
        <v>0</v>
      </c>
      <c r="NA30" s="52">
        <f t="shared" si="513"/>
        <v>0</v>
      </c>
      <c r="NB30" s="52">
        <f t="shared" si="513"/>
        <v>0</v>
      </c>
      <c r="NC30" s="52">
        <f t="shared" si="513"/>
        <v>0</v>
      </c>
      <c r="ND30" s="52">
        <f t="shared" si="513"/>
        <v>0</v>
      </c>
      <c r="NE30" s="52">
        <f t="shared" si="513"/>
        <v>0</v>
      </c>
      <c r="NF30" s="52">
        <f t="shared" si="513"/>
        <v>0</v>
      </c>
      <c r="NG30" s="52">
        <f t="shared" si="513"/>
        <v>0</v>
      </c>
      <c r="NH30" s="52">
        <f t="shared" si="513"/>
        <v>0</v>
      </c>
      <c r="NI30" s="52">
        <f t="shared" si="513"/>
        <v>0</v>
      </c>
      <c r="NJ30" s="52">
        <f t="shared" si="513"/>
        <v>0</v>
      </c>
      <c r="NK30" s="52">
        <f t="shared" si="513"/>
        <v>0</v>
      </c>
      <c r="NL30" s="52">
        <f t="shared" si="513"/>
        <v>0</v>
      </c>
      <c r="NM30" s="55">
        <f t="shared" si="513"/>
        <v>0</v>
      </c>
      <c r="NN30" s="54" t="str">
        <f t="shared" ref="NN30:OL30" si="514">IFERROR(MO30/MO$10,"")</f>
        <v/>
      </c>
      <c r="NO30" s="54" t="str">
        <f t="shared" si="514"/>
        <v/>
      </c>
      <c r="NP30" s="54" t="str">
        <f t="shared" si="514"/>
        <v/>
      </c>
      <c r="NQ30" s="54" t="str">
        <f t="shared" si="514"/>
        <v/>
      </c>
      <c r="NR30" s="54" t="str">
        <f t="shared" si="514"/>
        <v/>
      </c>
      <c r="NS30" s="54" t="str">
        <f t="shared" si="514"/>
        <v/>
      </c>
      <c r="NT30" s="54" t="str">
        <f t="shared" si="514"/>
        <v/>
      </c>
      <c r="NU30" s="54" t="str">
        <f t="shared" si="514"/>
        <v/>
      </c>
      <c r="NV30" s="54" t="str">
        <f t="shared" si="514"/>
        <v/>
      </c>
      <c r="NW30" s="54" t="str">
        <f t="shared" si="514"/>
        <v/>
      </c>
      <c r="NX30" s="54" t="str">
        <f t="shared" si="514"/>
        <v/>
      </c>
      <c r="NY30" s="54" t="str">
        <f t="shared" si="514"/>
        <v/>
      </c>
      <c r="NZ30" s="54" t="str">
        <f t="shared" si="514"/>
        <v/>
      </c>
      <c r="OA30" s="54" t="str">
        <f t="shared" si="514"/>
        <v/>
      </c>
      <c r="OB30" s="54" t="str">
        <f t="shared" si="514"/>
        <v/>
      </c>
      <c r="OC30" s="54" t="str">
        <f t="shared" si="514"/>
        <v/>
      </c>
      <c r="OD30" s="54" t="str">
        <f t="shared" si="514"/>
        <v/>
      </c>
      <c r="OE30" s="54" t="str">
        <f t="shared" si="514"/>
        <v/>
      </c>
      <c r="OF30" s="54" t="str">
        <f t="shared" si="514"/>
        <v/>
      </c>
      <c r="OG30" s="54" t="str">
        <f t="shared" si="514"/>
        <v/>
      </c>
      <c r="OH30" s="54" t="str">
        <f t="shared" si="514"/>
        <v/>
      </c>
      <c r="OI30" s="54" t="str">
        <f t="shared" si="514"/>
        <v/>
      </c>
      <c r="OJ30" s="54" t="str">
        <f t="shared" si="514"/>
        <v/>
      </c>
      <c r="OK30" s="54" t="str">
        <f t="shared" si="514"/>
        <v/>
      </c>
      <c r="OL30" s="56" t="str">
        <f t="shared" si="514"/>
        <v/>
      </c>
      <c r="OM30" s="52">
        <f t="shared" ref="OM30:PK30" si="515">SUM(OM29:OM29)</f>
        <v>0</v>
      </c>
      <c r="ON30" s="52">
        <f t="shared" si="515"/>
        <v>0</v>
      </c>
      <c r="OO30" s="52">
        <f t="shared" si="515"/>
        <v>0</v>
      </c>
      <c r="OP30" s="52">
        <f t="shared" si="515"/>
        <v>0</v>
      </c>
      <c r="OQ30" s="52">
        <f t="shared" si="515"/>
        <v>0</v>
      </c>
      <c r="OR30" s="52">
        <f t="shared" si="515"/>
        <v>0</v>
      </c>
      <c r="OS30" s="52">
        <f t="shared" si="515"/>
        <v>0</v>
      </c>
      <c r="OT30" s="52">
        <f t="shared" si="515"/>
        <v>0</v>
      </c>
      <c r="OU30" s="52">
        <f t="shared" si="515"/>
        <v>0</v>
      </c>
      <c r="OV30" s="52">
        <f t="shared" si="515"/>
        <v>0</v>
      </c>
      <c r="OW30" s="52">
        <f t="shared" si="515"/>
        <v>0</v>
      </c>
      <c r="OX30" s="52">
        <f t="shared" si="515"/>
        <v>0</v>
      </c>
      <c r="OY30" s="52">
        <f t="shared" si="515"/>
        <v>0</v>
      </c>
      <c r="OZ30" s="52">
        <f t="shared" si="515"/>
        <v>0</v>
      </c>
      <c r="PA30" s="52">
        <f t="shared" si="515"/>
        <v>0</v>
      </c>
      <c r="PB30" s="52">
        <f t="shared" si="515"/>
        <v>0</v>
      </c>
      <c r="PC30" s="52">
        <f t="shared" si="515"/>
        <v>0</v>
      </c>
      <c r="PD30" s="52">
        <f t="shared" si="515"/>
        <v>0</v>
      </c>
      <c r="PE30" s="52">
        <f t="shared" si="515"/>
        <v>0</v>
      </c>
      <c r="PF30" s="52">
        <f t="shared" si="515"/>
        <v>0</v>
      </c>
      <c r="PG30" s="52">
        <f t="shared" si="515"/>
        <v>0</v>
      </c>
      <c r="PH30" s="52">
        <f t="shared" si="515"/>
        <v>0</v>
      </c>
      <c r="PI30" s="52">
        <f t="shared" si="515"/>
        <v>0</v>
      </c>
      <c r="PJ30" s="52">
        <f t="shared" si="515"/>
        <v>0</v>
      </c>
      <c r="PK30" s="55">
        <f t="shared" si="515"/>
        <v>0</v>
      </c>
      <c r="PL30" s="54" t="str">
        <f t="shared" ref="PL30:QJ30" si="516">IFERROR(OM30/OM$10,"")</f>
        <v/>
      </c>
      <c r="PM30" s="54" t="str">
        <f t="shared" si="516"/>
        <v/>
      </c>
      <c r="PN30" s="54" t="str">
        <f t="shared" si="516"/>
        <v/>
      </c>
      <c r="PO30" s="54" t="str">
        <f t="shared" si="516"/>
        <v/>
      </c>
      <c r="PP30" s="54" t="str">
        <f t="shared" si="516"/>
        <v/>
      </c>
      <c r="PQ30" s="54" t="str">
        <f t="shared" si="516"/>
        <v/>
      </c>
      <c r="PR30" s="54" t="str">
        <f t="shared" si="516"/>
        <v/>
      </c>
      <c r="PS30" s="54" t="str">
        <f t="shared" si="516"/>
        <v/>
      </c>
      <c r="PT30" s="54" t="str">
        <f t="shared" si="516"/>
        <v/>
      </c>
      <c r="PU30" s="54" t="str">
        <f t="shared" si="516"/>
        <v/>
      </c>
      <c r="PV30" s="54" t="str">
        <f t="shared" si="516"/>
        <v/>
      </c>
      <c r="PW30" s="54" t="str">
        <f t="shared" si="516"/>
        <v/>
      </c>
      <c r="PX30" s="54" t="str">
        <f t="shared" si="516"/>
        <v/>
      </c>
      <c r="PY30" s="54" t="str">
        <f t="shared" si="516"/>
        <v/>
      </c>
      <c r="PZ30" s="54" t="str">
        <f t="shared" si="516"/>
        <v/>
      </c>
      <c r="QA30" s="54" t="str">
        <f t="shared" si="516"/>
        <v/>
      </c>
      <c r="QB30" s="54" t="str">
        <f t="shared" si="516"/>
        <v/>
      </c>
      <c r="QC30" s="54" t="str">
        <f t="shared" si="516"/>
        <v/>
      </c>
      <c r="QD30" s="54" t="str">
        <f t="shared" si="516"/>
        <v/>
      </c>
      <c r="QE30" s="54" t="str">
        <f t="shared" si="516"/>
        <v/>
      </c>
      <c r="QF30" s="54" t="str">
        <f t="shared" si="516"/>
        <v/>
      </c>
      <c r="QG30" s="54" t="str">
        <f t="shared" si="516"/>
        <v/>
      </c>
      <c r="QH30" s="54" t="str">
        <f t="shared" si="516"/>
        <v/>
      </c>
      <c r="QI30" s="54" t="str">
        <f t="shared" si="516"/>
        <v/>
      </c>
      <c r="QJ30" s="56" t="str">
        <f t="shared" si="516"/>
        <v/>
      </c>
      <c r="QK30" s="52">
        <f t="shared" ref="QK30:RI30" si="517">SUM(QK29:QK29)</f>
        <v>0</v>
      </c>
      <c r="QL30" s="52">
        <f t="shared" si="517"/>
        <v>0</v>
      </c>
      <c r="QM30" s="52">
        <f t="shared" si="517"/>
        <v>0</v>
      </c>
      <c r="QN30" s="52">
        <f t="shared" si="517"/>
        <v>0</v>
      </c>
      <c r="QO30" s="52">
        <f t="shared" si="517"/>
        <v>0</v>
      </c>
      <c r="QP30" s="52">
        <f t="shared" si="517"/>
        <v>0</v>
      </c>
      <c r="QQ30" s="52">
        <f t="shared" si="517"/>
        <v>0</v>
      </c>
      <c r="QR30" s="52">
        <f t="shared" si="517"/>
        <v>0</v>
      </c>
      <c r="QS30" s="52">
        <f t="shared" si="517"/>
        <v>0</v>
      </c>
      <c r="QT30" s="52">
        <f t="shared" si="517"/>
        <v>0</v>
      </c>
      <c r="QU30" s="52">
        <f t="shared" si="517"/>
        <v>0</v>
      </c>
      <c r="QV30" s="52">
        <f t="shared" si="517"/>
        <v>0</v>
      </c>
      <c r="QW30" s="52">
        <f t="shared" si="517"/>
        <v>0</v>
      </c>
      <c r="QX30" s="52">
        <f t="shared" si="517"/>
        <v>0</v>
      </c>
      <c r="QY30" s="52">
        <f t="shared" si="517"/>
        <v>0</v>
      </c>
      <c r="QZ30" s="52">
        <f t="shared" si="517"/>
        <v>0</v>
      </c>
      <c r="RA30" s="52">
        <f t="shared" si="517"/>
        <v>0</v>
      </c>
      <c r="RB30" s="52">
        <f t="shared" si="517"/>
        <v>0</v>
      </c>
      <c r="RC30" s="52">
        <f t="shared" si="517"/>
        <v>0</v>
      </c>
      <c r="RD30" s="52">
        <f t="shared" si="517"/>
        <v>0</v>
      </c>
      <c r="RE30" s="52">
        <f t="shared" si="517"/>
        <v>0</v>
      </c>
      <c r="RF30" s="52">
        <f t="shared" si="517"/>
        <v>0</v>
      </c>
      <c r="RG30" s="52">
        <f t="shared" si="517"/>
        <v>0</v>
      </c>
      <c r="RH30" s="52">
        <f t="shared" si="517"/>
        <v>0</v>
      </c>
      <c r="RI30" s="55">
        <f t="shared" si="517"/>
        <v>0</v>
      </c>
      <c r="RJ30" s="54" t="str">
        <f t="shared" ref="RJ30:SH30" si="518">IFERROR(QK30/QK$10,"")</f>
        <v/>
      </c>
      <c r="RK30" s="54" t="str">
        <f t="shared" si="518"/>
        <v/>
      </c>
      <c r="RL30" s="54" t="str">
        <f t="shared" si="518"/>
        <v/>
      </c>
      <c r="RM30" s="54" t="str">
        <f t="shared" si="518"/>
        <v/>
      </c>
      <c r="RN30" s="54" t="str">
        <f t="shared" si="518"/>
        <v/>
      </c>
      <c r="RO30" s="54" t="str">
        <f t="shared" si="518"/>
        <v/>
      </c>
      <c r="RP30" s="54" t="str">
        <f t="shared" si="518"/>
        <v/>
      </c>
      <c r="RQ30" s="54" t="str">
        <f t="shared" si="518"/>
        <v/>
      </c>
      <c r="RR30" s="54" t="str">
        <f t="shared" si="518"/>
        <v/>
      </c>
      <c r="RS30" s="54" t="str">
        <f t="shared" si="518"/>
        <v/>
      </c>
      <c r="RT30" s="54" t="str">
        <f t="shared" si="518"/>
        <v/>
      </c>
      <c r="RU30" s="54" t="str">
        <f t="shared" si="518"/>
        <v/>
      </c>
      <c r="RV30" s="54" t="str">
        <f t="shared" si="518"/>
        <v/>
      </c>
      <c r="RW30" s="54" t="str">
        <f t="shared" si="518"/>
        <v/>
      </c>
      <c r="RX30" s="54" t="str">
        <f t="shared" si="518"/>
        <v/>
      </c>
      <c r="RY30" s="54" t="str">
        <f t="shared" si="518"/>
        <v/>
      </c>
      <c r="RZ30" s="54" t="str">
        <f t="shared" si="518"/>
        <v/>
      </c>
      <c r="SA30" s="54" t="str">
        <f t="shared" si="518"/>
        <v/>
      </c>
      <c r="SB30" s="54" t="str">
        <f t="shared" si="518"/>
        <v/>
      </c>
      <c r="SC30" s="54" t="str">
        <f t="shared" si="518"/>
        <v/>
      </c>
      <c r="SD30" s="54" t="str">
        <f t="shared" si="518"/>
        <v/>
      </c>
      <c r="SE30" s="54" t="str">
        <f t="shared" si="518"/>
        <v/>
      </c>
      <c r="SF30" s="54" t="str">
        <f t="shared" si="518"/>
        <v/>
      </c>
      <c r="SG30" s="54" t="str">
        <f t="shared" si="518"/>
        <v/>
      </c>
      <c r="SH30" s="56" t="str">
        <f t="shared" si="518"/>
        <v/>
      </c>
      <c r="SI30" s="52">
        <f t="shared" ref="SI30:TG30" si="519">SUM(SI29:SI29)</f>
        <v>0</v>
      </c>
      <c r="SJ30" s="52">
        <f t="shared" si="519"/>
        <v>0</v>
      </c>
      <c r="SK30" s="52">
        <f t="shared" si="519"/>
        <v>0</v>
      </c>
      <c r="SL30" s="52">
        <f t="shared" si="519"/>
        <v>0</v>
      </c>
      <c r="SM30" s="52">
        <f t="shared" si="519"/>
        <v>0</v>
      </c>
      <c r="SN30" s="52">
        <f t="shared" si="519"/>
        <v>0</v>
      </c>
      <c r="SO30" s="52">
        <f t="shared" si="519"/>
        <v>0</v>
      </c>
      <c r="SP30" s="52">
        <f t="shared" si="519"/>
        <v>0</v>
      </c>
      <c r="SQ30" s="52">
        <f t="shared" si="519"/>
        <v>0</v>
      </c>
      <c r="SR30" s="52">
        <f t="shared" si="519"/>
        <v>0</v>
      </c>
      <c r="SS30" s="52">
        <f t="shared" si="519"/>
        <v>0</v>
      </c>
      <c r="ST30" s="52">
        <f t="shared" si="519"/>
        <v>0</v>
      </c>
      <c r="SU30" s="52">
        <f t="shared" si="519"/>
        <v>0</v>
      </c>
      <c r="SV30" s="52">
        <f t="shared" si="519"/>
        <v>0</v>
      </c>
      <c r="SW30" s="52">
        <f t="shared" si="519"/>
        <v>0</v>
      </c>
      <c r="SX30" s="52">
        <f t="shared" si="519"/>
        <v>0</v>
      </c>
      <c r="SY30" s="52">
        <f t="shared" si="519"/>
        <v>0</v>
      </c>
      <c r="SZ30" s="52">
        <f t="shared" si="519"/>
        <v>0</v>
      </c>
      <c r="TA30" s="52">
        <f t="shared" si="519"/>
        <v>0</v>
      </c>
      <c r="TB30" s="52">
        <f t="shared" si="519"/>
        <v>0</v>
      </c>
      <c r="TC30" s="52">
        <f t="shared" si="519"/>
        <v>0</v>
      </c>
      <c r="TD30" s="52">
        <f t="shared" si="519"/>
        <v>0</v>
      </c>
      <c r="TE30" s="52">
        <f t="shared" si="519"/>
        <v>0</v>
      </c>
      <c r="TF30" s="52">
        <f t="shared" si="519"/>
        <v>0</v>
      </c>
      <c r="TG30" s="55">
        <f t="shared" si="519"/>
        <v>0</v>
      </c>
      <c r="TH30" s="54" t="str">
        <f t="shared" ref="TH30:UA30" si="520">IFERROR(SI30/SI$10,"")</f>
        <v/>
      </c>
      <c r="TI30" s="54" t="str">
        <f t="shared" si="520"/>
        <v/>
      </c>
      <c r="TJ30" s="54" t="str">
        <f t="shared" si="520"/>
        <v/>
      </c>
      <c r="TK30" s="54" t="str">
        <f t="shared" si="520"/>
        <v/>
      </c>
      <c r="TL30" s="54" t="str">
        <f t="shared" si="520"/>
        <v/>
      </c>
      <c r="TM30" s="54" t="str">
        <f t="shared" si="520"/>
        <v/>
      </c>
      <c r="TN30" s="54" t="str">
        <f t="shared" si="520"/>
        <v/>
      </c>
      <c r="TO30" s="54" t="str">
        <f t="shared" si="520"/>
        <v/>
      </c>
      <c r="TP30" s="54" t="str">
        <f t="shared" si="520"/>
        <v/>
      </c>
      <c r="TQ30" s="54" t="str">
        <f t="shared" si="520"/>
        <v/>
      </c>
      <c r="TR30" s="54" t="str">
        <f t="shared" si="520"/>
        <v/>
      </c>
      <c r="TS30" s="54" t="str">
        <f t="shared" si="520"/>
        <v/>
      </c>
      <c r="TT30" s="54" t="str">
        <f t="shared" si="520"/>
        <v/>
      </c>
      <c r="TU30" s="54" t="str">
        <f t="shared" si="520"/>
        <v/>
      </c>
      <c r="TV30" s="54" t="str">
        <f t="shared" si="520"/>
        <v/>
      </c>
      <c r="TW30" s="54" t="str">
        <f t="shared" si="520"/>
        <v/>
      </c>
      <c r="TX30" s="54" t="str">
        <f t="shared" si="520"/>
        <v/>
      </c>
      <c r="TY30" s="54" t="str">
        <f t="shared" si="520"/>
        <v/>
      </c>
      <c r="TZ30" s="54" t="str">
        <f t="shared" si="520"/>
        <v/>
      </c>
      <c r="UA30" s="54" t="str">
        <f t="shared" si="520"/>
        <v/>
      </c>
      <c r="UB30" s="54" t="str">
        <f t="shared" ref="UB30:UG30" si="521">IFERROR(TB30/TB$10,"")</f>
        <v/>
      </c>
      <c r="UC30" s="54" t="str">
        <f t="shared" si="521"/>
        <v/>
      </c>
      <c r="UD30" s="54" t="str">
        <f t="shared" si="521"/>
        <v/>
      </c>
      <c r="UE30" s="54" t="str">
        <f t="shared" si="521"/>
        <v/>
      </c>
      <c r="UF30" s="54" t="str">
        <f t="shared" si="521"/>
        <v/>
      </c>
      <c r="UG30" s="56" t="str">
        <f t="shared" si="521"/>
        <v/>
      </c>
      <c r="UH30" s="52">
        <f t="shared" ref="UH30:VF30" si="522">SUM(UH29:UH29)</f>
        <v>0</v>
      </c>
      <c r="UI30" s="52">
        <f t="shared" si="522"/>
        <v>0</v>
      </c>
      <c r="UJ30" s="52">
        <f t="shared" si="522"/>
        <v>0</v>
      </c>
      <c r="UK30" s="52">
        <f t="shared" si="522"/>
        <v>0</v>
      </c>
      <c r="UL30" s="52">
        <f t="shared" si="522"/>
        <v>0</v>
      </c>
      <c r="UM30" s="52">
        <f t="shared" si="522"/>
        <v>0</v>
      </c>
      <c r="UN30" s="52">
        <f t="shared" si="522"/>
        <v>0</v>
      </c>
      <c r="UO30" s="52">
        <f t="shared" si="522"/>
        <v>0</v>
      </c>
      <c r="UP30" s="52">
        <f t="shared" si="522"/>
        <v>0</v>
      </c>
      <c r="UQ30" s="52">
        <f t="shared" si="522"/>
        <v>0</v>
      </c>
      <c r="UR30" s="52">
        <f t="shared" si="522"/>
        <v>0</v>
      </c>
      <c r="US30" s="52">
        <f t="shared" si="522"/>
        <v>0</v>
      </c>
      <c r="UT30" s="52">
        <f t="shared" si="522"/>
        <v>0</v>
      </c>
      <c r="UU30" s="52">
        <f t="shared" si="522"/>
        <v>0</v>
      </c>
      <c r="UV30" s="52">
        <f t="shared" si="522"/>
        <v>0</v>
      </c>
      <c r="UW30" s="52">
        <f t="shared" si="522"/>
        <v>0</v>
      </c>
      <c r="UX30" s="52">
        <f t="shared" si="522"/>
        <v>0</v>
      </c>
      <c r="UY30" s="52">
        <f t="shared" si="522"/>
        <v>0</v>
      </c>
      <c r="UZ30" s="52">
        <f t="shared" si="522"/>
        <v>0</v>
      </c>
      <c r="VA30" s="52">
        <f t="shared" si="522"/>
        <v>0</v>
      </c>
      <c r="VB30" s="52">
        <f t="shared" si="522"/>
        <v>0</v>
      </c>
      <c r="VC30" s="52">
        <f t="shared" si="522"/>
        <v>0</v>
      </c>
      <c r="VD30" s="52">
        <f t="shared" si="522"/>
        <v>0</v>
      </c>
      <c r="VE30" s="52">
        <f t="shared" si="522"/>
        <v>0</v>
      </c>
      <c r="VF30" s="55">
        <f t="shared" si="522"/>
        <v>0</v>
      </c>
      <c r="VG30" s="54" t="str">
        <f t="shared" ref="VG30:WE30" si="523">IFERROR(UH30/UH$10,"")</f>
        <v/>
      </c>
      <c r="VH30" s="54" t="str">
        <f t="shared" si="523"/>
        <v/>
      </c>
      <c r="VI30" s="54" t="str">
        <f t="shared" si="523"/>
        <v/>
      </c>
      <c r="VJ30" s="54" t="str">
        <f t="shared" si="523"/>
        <v/>
      </c>
      <c r="VK30" s="54" t="str">
        <f t="shared" si="523"/>
        <v/>
      </c>
      <c r="VL30" s="54" t="str">
        <f t="shared" si="523"/>
        <v/>
      </c>
      <c r="VM30" s="54" t="str">
        <f t="shared" si="523"/>
        <v/>
      </c>
      <c r="VN30" s="54" t="str">
        <f t="shared" si="523"/>
        <v/>
      </c>
      <c r="VO30" s="54" t="str">
        <f t="shared" si="523"/>
        <v/>
      </c>
      <c r="VP30" s="54" t="str">
        <f t="shared" si="523"/>
        <v/>
      </c>
      <c r="VQ30" s="54" t="str">
        <f t="shared" si="523"/>
        <v/>
      </c>
      <c r="VR30" s="54" t="str">
        <f t="shared" si="523"/>
        <v/>
      </c>
      <c r="VS30" s="54" t="str">
        <f t="shared" si="523"/>
        <v/>
      </c>
      <c r="VT30" s="54" t="str">
        <f t="shared" si="523"/>
        <v/>
      </c>
      <c r="VU30" s="54" t="str">
        <f t="shared" si="523"/>
        <v/>
      </c>
      <c r="VV30" s="54" t="str">
        <f t="shared" si="523"/>
        <v/>
      </c>
      <c r="VW30" s="54" t="str">
        <f t="shared" si="523"/>
        <v/>
      </c>
      <c r="VX30" s="54" t="str">
        <f t="shared" si="523"/>
        <v/>
      </c>
      <c r="VY30" s="54" t="str">
        <f t="shared" si="523"/>
        <v/>
      </c>
      <c r="VZ30" s="54" t="str">
        <f t="shared" si="523"/>
        <v/>
      </c>
      <c r="WA30" s="54" t="str">
        <f t="shared" si="523"/>
        <v/>
      </c>
      <c r="WB30" s="54" t="str">
        <f t="shared" si="523"/>
        <v/>
      </c>
      <c r="WC30" s="54" t="str">
        <f t="shared" si="523"/>
        <v/>
      </c>
      <c r="WD30" s="54" t="str">
        <f t="shared" si="523"/>
        <v/>
      </c>
      <c r="WE30" s="56" t="str">
        <f t="shared" si="523"/>
        <v/>
      </c>
      <c r="WF30" s="52">
        <f t="shared" ref="WF30:XD30" si="524">SUM(WF29:WF29)</f>
        <v>2655</v>
      </c>
      <c r="WG30" s="52">
        <f t="shared" si="524"/>
        <v>288</v>
      </c>
      <c r="WH30" s="52">
        <f t="shared" si="524"/>
        <v>2226</v>
      </c>
      <c r="WI30" s="52">
        <f t="shared" si="524"/>
        <v>1493</v>
      </c>
      <c r="WJ30" s="52">
        <f t="shared" si="524"/>
        <v>1041</v>
      </c>
      <c r="WK30" s="52">
        <f t="shared" si="524"/>
        <v>1319</v>
      </c>
      <c r="WL30" s="52">
        <f t="shared" si="524"/>
        <v>3843</v>
      </c>
      <c r="WM30" s="52">
        <f t="shared" si="524"/>
        <v>2656</v>
      </c>
      <c r="WN30" s="52">
        <f t="shared" si="524"/>
        <v>449</v>
      </c>
      <c r="WO30" s="52">
        <f t="shared" si="524"/>
        <v>1598</v>
      </c>
      <c r="WP30" s="52">
        <f t="shared" si="524"/>
        <v>318</v>
      </c>
      <c r="WQ30" s="52">
        <f t="shared" si="524"/>
        <v>107</v>
      </c>
      <c r="WR30" s="52">
        <f t="shared" si="524"/>
        <v>49</v>
      </c>
      <c r="WS30" s="52">
        <f t="shared" si="524"/>
        <v>597</v>
      </c>
      <c r="WT30" s="52">
        <f t="shared" si="524"/>
        <v>1359</v>
      </c>
      <c r="WU30" s="52">
        <f t="shared" si="524"/>
        <v>194</v>
      </c>
      <c r="WV30" s="52">
        <f t="shared" si="524"/>
        <v>190</v>
      </c>
      <c r="WW30" s="52">
        <f t="shared" si="524"/>
        <v>1262</v>
      </c>
      <c r="WX30" s="52">
        <f t="shared" si="524"/>
        <v>1046</v>
      </c>
      <c r="WY30" s="52">
        <f t="shared" si="524"/>
        <v>493</v>
      </c>
      <c r="WZ30" s="52">
        <f t="shared" si="524"/>
        <v>29</v>
      </c>
      <c r="XA30" s="52">
        <f t="shared" si="524"/>
        <v>277</v>
      </c>
      <c r="XB30" s="52">
        <f t="shared" si="524"/>
        <v>9</v>
      </c>
      <c r="XC30" s="52">
        <f t="shared" si="524"/>
        <v>0</v>
      </c>
      <c r="XD30" s="55">
        <f t="shared" si="524"/>
        <v>23498</v>
      </c>
      <c r="XE30" s="54">
        <f t="shared" ref="XE30:YC30" si="525">IFERROR(WF30/WF$10,"")</f>
        <v>0.00155694861504839</v>
      </c>
      <c r="XF30" s="54">
        <f t="shared" si="525"/>
        <v>0.00186458720305314</v>
      </c>
      <c r="XG30" s="54">
        <f t="shared" si="525"/>
        <v>0.00167422377634379</v>
      </c>
      <c r="XH30" s="54">
        <f t="shared" si="525"/>
        <v>0.00118253503941224</v>
      </c>
      <c r="XI30" s="54">
        <f t="shared" si="525"/>
        <v>0.00245603960428747</v>
      </c>
      <c r="XJ30" s="54">
        <f t="shared" si="525"/>
        <v>0.00123628009113004</v>
      </c>
      <c r="XK30" s="54">
        <f t="shared" si="525"/>
        <v>0.00149381432013939</v>
      </c>
      <c r="XL30" s="54">
        <f t="shared" si="525"/>
        <v>0.00810677204819191</v>
      </c>
      <c r="XM30" s="54">
        <f t="shared" si="525"/>
        <v>0.000876327064621699</v>
      </c>
      <c r="XN30" s="54">
        <f t="shared" si="525"/>
        <v>0.000831727244429184</v>
      </c>
      <c r="XO30" s="54">
        <f t="shared" si="525"/>
        <v>0.00143926179447885</v>
      </c>
      <c r="XP30" s="54">
        <f t="shared" si="525"/>
        <v>0.000401290279511806</v>
      </c>
      <c r="XQ30" s="54">
        <f t="shared" si="525"/>
        <v>0.0153296500459889</v>
      </c>
      <c r="XR30" s="54">
        <f t="shared" si="525"/>
        <v>0.000823175878448288</v>
      </c>
      <c r="XS30" s="54">
        <f t="shared" si="525"/>
        <v>0.000538227147500049</v>
      </c>
      <c r="XT30" s="54">
        <f t="shared" si="525"/>
        <v>0.00270252650008331</v>
      </c>
      <c r="XU30" s="54">
        <f t="shared" si="525"/>
        <v>0.000616162846521885</v>
      </c>
      <c r="XV30" s="54">
        <f t="shared" si="525"/>
        <v>0.00058627008694528</v>
      </c>
      <c r="XW30" s="54">
        <f t="shared" si="525"/>
        <v>0.000652307816724921</v>
      </c>
      <c r="XX30" s="54">
        <f t="shared" si="525"/>
        <v>0.000643387380004846</v>
      </c>
      <c r="XY30" s="54">
        <f t="shared" si="525"/>
        <v>0.00403536650868439</v>
      </c>
      <c r="XZ30" s="54">
        <f t="shared" si="525"/>
        <v>0.00129350671304304</v>
      </c>
      <c r="YA30" s="54">
        <f t="shared" si="525"/>
        <v>0.00031247873408615</v>
      </c>
      <c r="YB30" s="54" t="str">
        <f t="shared" si="525"/>
        <v/>
      </c>
      <c r="YC30" s="56">
        <f t="shared" si="525"/>
        <v>0.00116498928874944</v>
      </c>
    </row>
    <row r="31" s="18" customFormat="1" customHeight="1" spans="1:653">
      <c r="A31" s="67"/>
      <c r="B31" s="70" t="s">
        <v>80</v>
      </c>
      <c r="C31" s="71">
        <f t="shared" ref="C31:R31" si="526">C25+C27+C28+C30</f>
        <v>6497.77999999965</v>
      </c>
      <c r="D31" s="71">
        <f t="shared" si="526"/>
        <v>103.15</v>
      </c>
      <c r="E31" s="71">
        <f t="shared" si="526"/>
        <v>1205.52999999996</v>
      </c>
      <c r="F31" s="71">
        <f t="shared" si="526"/>
        <v>963.100000000006</v>
      </c>
      <c r="G31" s="71">
        <f t="shared" si="526"/>
        <v>621.270000000004</v>
      </c>
      <c r="H31" s="71">
        <f t="shared" si="526"/>
        <v>986.470000000008</v>
      </c>
      <c r="I31" s="71">
        <f t="shared" si="526"/>
        <v>3163.05999999999</v>
      </c>
      <c r="J31" s="71">
        <f t="shared" si="526"/>
        <v>2116.27999999999</v>
      </c>
      <c r="K31" s="71">
        <f t="shared" si="526"/>
        <v>1282.36999999999</v>
      </c>
      <c r="L31" s="72">
        <f t="shared" si="526"/>
        <v>2246.24000000007</v>
      </c>
      <c r="M31" s="71">
        <f t="shared" si="526"/>
        <v>186.730000000002</v>
      </c>
      <c r="N31" s="71">
        <f t="shared" si="526"/>
        <v>297.42</v>
      </c>
      <c r="O31" s="71">
        <f t="shared" si="526"/>
        <v>71.5</v>
      </c>
      <c r="P31" s="71">
        <f t="shared" si="526"/>
        <v>728.020000000003</v>
      </c>
      <c r="Q31" s="72">
        <f t="shared" si="526"/>
        <v>1962.35000000011</v>
      </c>
      <c r="R31" s="71">
        <f t="shared" si="526"/>
        <v>305.209999999999</v>
      </c>
      <c r="S31" s="73" t="str">
        <f>IFERROR(#REF!/#REF!,"")</f>
        <v/>
      </c>
      <c r="T31" s="71">
        <f t="shared" ref="T31:AA31" si="527">T25+T27+T28+T30</f>
        <v>1866.92000000002</v>
      </c>
      <c r="U31" s="71">
        <f t="shared" si="527"/>
        <v>1412.44000000005</v>
      </c>
      <c r="V31" s="71">
        <f t="shared" si="527"/>
        <v>612.230000000009</v>
      </c>
      <c r="W31" s="71">
        <f t="shared" si="527"/>
        <v>0</v>
      </c>
      <c r="X31" s="72">
        <f t="shared" si="527"/>
        <v>0</v>
      </c>
      <c r="Y31" s="71">
        <f t="shared" si="527"/>
        <v>0</v>
      </c>
      <c r="Z31" s="71">
        <f t="shared" si="527"/>
        <v>0</v>
      </c>
      <c r="AA31" s="59">
        <f t="shared" si="527"/>
        <v>26628.0699999999</v>
      </c>
      <c r="AB31" s="73">
        <f t="shared" ref="AB31:AZ31" si="528">IFERROR(C31/C$10,"")</f>
        <v>0.0211304751181341</v>
      </c>
      <c r="AC31" s="73">
        <f t="shared" si="528"/>
        <v>0.00619920513148745</v>
      </c>
      <c r="AD31" s="73">
        <f t="shared" si="528"/>
        <v>0.00672714829803771</v>
      </c>
      <c r="AE31" s="73">
        <f t="shared" si="528"/>
        <v>0.00675536718868183</v>
      </c>
      <c r="AF31" s="73">
        <f t="shared" si="528"/>
        <v>0.00722735821543001</v>
      </c>
      <c r="AG31" s="73">
        <f t="shared" si="528"/>
        <v>0.00668243041119242</v>
      </c>
      <c r="AH31" s="73">
        <f t="shared" si="528"/>
        <v>0.00724152576122181</v>
      </c>
      <c r="AI31" s="73">
        <f t="shared" si="528"/>
        <v>0.038709377679093</v>
      </c>
      <c r="AJ31" s="73">
        <f t="shared" si="528"/>
        <v>0.0210289676542517</v>
      </c>
      <c r="AK31" s="73">
        <f t="shared" si="528"/>
        <v>0.00667689852974402</v>
      </c>
      <c r="AL31" s="73">
        <f t="shared" si="528"/>
        <v>0.0068343541127272</v>
      </c>
      <c r="AM31" s="73">
        <f t="shared" si="528"/>
        <v>0.00646515604346014</v>
      </c>
      <c r="AN31" s="73">
        <f t="shared" si="528"/>
        <v>0.0361273501725523</v>
      </c>
      <c r="AO31" s="73">
        <f t="shared" si="528"/>
        <v>0.00644928964532112</v>
      </c>
      <c r="AP31" s="73">
        <f t="shared" si="528"/>
        <v>0.00661517169494744</v>
      </c>
      <c r="AQ31" s="73">
        <f t="shared" si="528"/>
        <v>0.00866140793781245</v>
      </c>
      <c r="AR31" s="73" t="str">
        <f t="shared" si="528"/>
        <v/>
      </c>
      <c r="AS31" s="73">
        <f t="shared" si="528"/>
        <v>0.00651575048625056</v>
      </c>
      <c r="AT31" s="73">
        <f t="shared" si="528"/>
        <v>0.00691556512335103</v>
      </c>
      <c r="AU31" s="73">
        <f t="shared" si="528"/>
        <v>0.00698734202641506</v>
      </c>
      <c r="AV31" s="73" t="str">
        <f t="shared" si="528"/>
        <v/>
      </c>
      <c r="AW31" s="73" t="str">
        <f t="shared" si="528"/>
        <v/>
      </c>
      <c r="AX31" s="73" t="str">
        <f t="shared" si="528"/>
        <v/>
      </c>
      <c r="AY31" s="73" t="str">
        <f t="shared" si="528"/>
        <v/>
      </c>
      <c r="AZ31" s="62">
        <f t="shared" si="528"/>
        <v>0.00928835654651868</v>
      </c>
      <c r="BA31" s="71">
        <f t="shared" ref="BA31:BP31" si="529">BA25+BA27+BA28+BA30</f>
        <v>4731.47999999985</v>
      </c>
      <c r="BB31" s="71">
        <f t="shared" si="529"/>
        <v>70.4800000000001</v>
      </c>
      <c r="BC31" s="71">
        <f t="shared" si="529"/>
        <v>1982.16999999997</v>
      </c>
      <c r="BD31" s="71">
        <f t="shared" si="529"/>
        <v>1186.41</v>
      </c>
      <c r="BE31" s="71">
        <f t="shared" si="529"/>
        <v>874.640000000003</v>
      </c>
      <c r="BF31" s="71">
        <f t="shared" si="529"/>
        <v>1247.78000000001</v>
      </c>
      <c r="BG31" s="71">
        <f t="shared" si="529"/>
        <v>3491.32000000007</v>
      </c>
      <c r="BH31" s="71">
        <f t="shared" si="529"/>
        <v>1576.68</v>
      </c>
      <c r="BI31" s="71">
        <f t="shared" si="529"/>
        <v>738.679999999999</v>
      </c>
      <c r="BJ31" s="72">
        <f t="shared" si="529"/>
        <v>1584.18999999998</v>
      </c>
      <c r="BK31" s="71">
        <f t="shared" si="529"/>
        <v>238.85</v>
      </c>
      <c r="BL31" s="71">
        <f t="shared" si="529"/>
        <v>208.43</v>
      </c>
      <c r="BM31" s="71">
        <f t="shared" si="529"/>
        <v>10.58</v>
      </c>
      <c r="BN31" s="71">
        <f t="shared" si="529"/>
        <v>676.040000000005</v>
      </c>
      <c r="BO31" s="72">
        <f t="shared" si="529"/>
        <v>2346.94000000008</v>
      </c>
      <c r="BP31" s="71">
        <f t="shared" si="529"/>
        <v>115.03</v>
      </c>
      <c r="BQ31" s="73" t="str">
        <f>IFERROR(#REF!/#REF!,"")</f>
        <v/>
      </c>
      <c r="BR31" s="72">
        <f t="shared" ref="BR31:BY31" si="530">BR25+BR27+BR28+BR30</f>
        <v>1717.18000000001</v>
      </c>
      <c r="BS31" s="72">
        <f t="shared" si="530"/>
        <v>1746.91000000005</v>
      </c>
      <c r="BT31" s="72">
        <f t="shared" si="530"/>
        <v>647.000000000006</v>
      </c>
      <c r="BU31" s="71">
        <f t="shared" si="530"/>
        <v>0</v>
      </c>
      <c r="BV31" s="71">
        <f t="shared" si="530"/>
        <v>0</v>
      </c>
      <c r="BW31" s="71">
        <f t="shared" si="530"/>
        <v>0</v>
      </c>
      <c r="BX31" s="71">
        <f t="shared" si="530"/>
        <v>0</v>
      </c>
      <c r="BY31" s="59">
        <f t="shared" si="530"/>
        <v>25190.79</v>
      </c>
      <c r="BZ31" s="73">
        <f t="shared" ref="BZ31:CX31" si="531">IFERROR(BA31/BA$10,"")</f>
        <v>0.0237931039684854</v>
      </c>
      <c r="CA31" s="73">
        <f t="shared" si="531"/>
        <v>0.00634613635729259</v>
      </c>
      <c r="CB31" s="73">
        <f t="shared" si="531"/>
        <v>0.013959869732204</v>
      </c>
      <c r="CC31" s="73">
        <f t="shared" si="531"/>
        <v>0.0125020047929571</v>
      </c>
      <c r="CD31" s="73">
        <f t="shared" si="531"/>
        <v>0.0131737156478242</v>
      </c>
      <c r="CE31" s="73">
        <f t="shared" si="531"/>
        <v>0.0111211399253097</v>
      </c>
      <c r="CF31" s="73">
        <f t="shared" si="531"/>
        <v>0.0127754688983354</v>
      </c>
      <c r="CG31" s="73">
        <f t="shared" si="531"/>
        <v>0.0357056640178256</v>
      </c>
      <c r="CH31" s="73">
        <f t="shared" si="531"/>
        <v>0.0239039389658022</v>
      </c>
      <c r="CI31" s="73">
        <f t="shared" si="531"/>
        <v>0.00886623965694502</v>
      </c>
      <c r="CJ31" s="73">
        <f t="shared" si="531"/>
        <v>0.0138651449933678</v>
      </c>
      <c r="CK31" s="73">
        <f t="shared" si="531"/>
        <v>0.00905815288082986</v>
      </c>
      <c r="CL31" s="73">
        <f t="shared" si="531"/>
        <v>0.0138717713386653</v>
      </c>
      <c r="CM31" s="73">
        <f t="shared" si="531"/>
        <v>0.0101232462251586</v>
      </c>
      <c r="CN31" s="73">
        <f t="shared" si="531"/>
        <v>0.00979048208156317</v>
      </c>
      <c r="CO31" s="73">
        <f t="shared" si="531"/>
        <v>0.00683979317102872</v>
      </c>
      <c r="CP31" s="73" t="str">
        <f t="shared" si="531"/>
        <v/>
      </c>
      <c r="CQ31" s="73">
        <f t="shared" si="531"/>
        <v>0.00827330795102501</v>
      </c>
      <c r="CR31" s="73">
        <f t="shared" si="531"/>
        <v>0.00878851986104126</v>
      </c>
      <c r="CS31" s="73">
        <f t="shared" si="531"/>
        <v>0.00971110440022625</v>
      </c>
      <c r="CT31" s="73" t="str">
        <f t="shared" si="531"/>
        <v/>
      </c>
      <c r="CU31" s="73" t="str">
        <f t="shared" si="531"/>
        <v/>
      </c>
      <c r="CV31" s="73" t="str">
        <f t="shared" si="531"/>
        <v/>
      </c>
      <c r="CW31" s="73" t="str">
        <f t="shared" si="531"/>
        <v/>
      </c>
      <c r="CX31" s="62">
        <f t="shared" si="531"/>
        <v>0.0126603894514214</v>
      </c>
      <c r="CY31" s="74">
        <f t="shared" ref="CY31:DW31" si="532">CY25+CY27+CY28+CY30</f>
        <v>8217.13999999965</v>
      </c>
      <c r="CZ31" s="71">
        <f t="shared" si="532"/>
        <v>316.99</v>
      </c>
      <c r="DA31" s="71">
        <f t="shared" si="532"/>
        <v>2538.24</v>
      </c>
      <c r="DB31" s="71">
        <f t="shared" si="532"/>
        <v>1951.52000000001</v>
      </c>
      <c r="DC31" s="71">
        <f t="shared" si="532"/>
        <v>874.559999999999</v>
      </c>
      <c r="DD31" s="71">
        <f t="shared" si="532"/>
        <v>1834.96999999999</v>
      </c>
      <c r="DE31" s="71">
        <f t="shared" si="532"/>
        <v>3860.69999999983</v>
      </c>
      <c r="DF31" s="71">
        <f t="shared" si="532"/>
        <v>5134.8200000001</v>
      </c>
      <c r="DG31" s="71">
        <f t="shared" si="532"/>
        <v>1842.53000000001</v>
      </c>
      <c r="DH31" s="72">
        <f t="shared" si="532"/>
        <v>2135.89000000007</v>
      </c>
      <c r="DI31" s="71">
        <f t="shared" si="532"/>
        <v>337.990000000008</v>
      </c>
      <c r="DJ31" s="71">
        <f t="shared" si="532"/>
        <v>460.549999999997</v>
      </c>
      <c r="DK31" s="71">
        <f t="shared" si="532"/>
        <v>2.19</v>
      </c>
      <c r="DL31" s="71">
        <f t="shared" si="532"/>
        <v>1085.91999999999</v>
      </c>
      <c r="DM31" s="72">
        <f t="shared" si="532"/>
        <v>3574.50999999992</v>
      </c>
      <c r="DN31" s="71">
        <f t="shared" si="532"/>
        <v>177.63</v>
      </c>
      <c r="DO31" s="71">
        <f t="shared" si="532"/>
        <v>266.92</v>
      </c>
      <c r="DP31" s="72">
        <f t="shared" si="532"/>
        <v>3084.25999999998</v>
      </c>
      <c r="DQ31" s="72">
        <f t="shared" si="532"/>
        <v>2133.85000000008</v>
      </c>
      <c r="DR31" s="72">
        <f t="shared" si="532"/>
        <v>978.289999999986</v>
      </c>
      <c r="DS31" s="71">
        <f t="shared" si="532"/>
        <v>0</v>
      </c>
      <c r="DT31" s="71">
        <f t="shared" si="532"/>
        <v>0</v>
      </c>
      <c r="DU31" s="71">
        <f t="shared" si="532"/>
        <v>0</v>
      </c>
      <c r="DV31" s="71">
        <f t="shared" si="532"/>
        <v>0</v>
      </c>
      <c r="DW31" s="59">
        <f t="shared" si="532"/>
        <v>40809.4699999996</v>
      </c>
      <c r="DX31" s="73">
        <f t="shared" ref="DX31:EV31" si="533">IFERROR(CY31/CY$10,"")</f>
        <v>0.0216534454743243</v>
      </c>
      <c r="DY31" s="73">
        <f t="shared" si="533"/>
        <v>0.00621742613190134</v>
      </c>
      <c r="DZ31" s="73">
        <f t="shared" si="533"/>
        <v>0.00733356780425409</v>
      </c>
      <c r="EA31" s="73">
        <f t="shared" si="533"/>
        <v>0.00765750600547968</v>
      </c>
      <c r="EB31" s="73">
        <f t="shared" si="533"/>
        <v>0.00735718636750144</v>
      </c>
      <c r="EC31" s="73">
        <f t="shared" si="533"/>
        <v>0.00780142742521642</v>
      </c>
      <c r="ED31" s="73">
        <f t="shared" si="533"/>
        <v>0.00736551552513119</v>
      </c>
      <c r="EE31" s="73">
        <f t="shared" si="533"/>
        <v>0.0349839882177183</v>
      </c>
      <c r="EF31" s="73">
        <f t="shared" si="533"/>
        <v>0.0255710473563931</v>
      </c>
      <c r="EG31" s="73">
        <f t="shared" si="533"/>
        <v>0.00675189091922828</v>
      </c>
      <c r="EH31" s="73">
        <f t="shared" si="533"/>
        <v>0.00716731488960435</v>
      </c>
      <c r="EI31" s="73">
        <f t="shared" si="533"/>
        <v>0.00637783982129027</v>
      </c>
      <c r="EJ31" s="73">
        <f t="shared" si="533"/>
        <v>0.00598671441458681</v>
      </c>
      <c r="EK31" s="73">
        <f t="shared" si="533"/>
        <v>0.00718760950163432</v>
      </c>
      <c r="EL31" s="73">
        <f t="shared" si="533"/>
        <v>0.00671823343563918</v>
      </c>
      <c r="EM31" s="73">
        <f t="shared" si="533"/>
        <v>0.0103150135332652</v>
      </c>
      <c r="EN31" s="73">
        <f t="shared" si="533"/>
        <v>0.00809275929680429</v>
      </c>
      <c r="EO31" s="73">
        <f t="shared" si="533"/>
        <v>0.00689905037119175</v>
      </c>
      <c r="EP31" s="73">
        <f t="shared" si="533"/>
        <v>0.00664080078624652</v>
      </c>
      <c r="EQ31" s="73">
        <f t="shared" si="533"/>
        <v>0.00677707061436179</v>
      </c>
      <c r="ER31" s="73" t="str">
        <f t="shared" si="533"/>
        <v/>
      </c>
      <c r="ES31" s="73" t="str">
        <f t="shared" si="533"/>
        <v/>
      </c>
      <c r="ET31" s="73" t="str">
        <f t="shared" si="533"/>
        <v/>
      </c>
      <c r="EU31" s="73" t="str">
        <f t="shared" si="533"/>
        <v/>
      </c>
      <c r="EV31" s="62">
        <f t="shared" si="533"/>
        <v>0.00969195157966302</v>
      </c>
      <c r="EW31" s="71">
        <f t="shared" ref="EW31:FU31" si="534">EW25+EW27+EW28+EW30</f>
        <v>6289.97999999965</v>
      </c>
      <c r="EX31" s="71">
        <f t="shared" si="534"/>
        <v>256.610000000001</v>
      </c>
      <c r="EY31" s="71">
        <f t="shared" si="534"/>
        <v>1988.81000000008</v>
      </c>
      <c r="EZ31" s="71">
        <f t="shared" si="534"/>
        <v>1984.61000000003</v>
      </c>
      <c r="FA31" s="71">
        <f t="shared" si="534"/>
        <v>610.260000000005</v>
      </c>
      <c r="FB31" s="71">
        <f t="shared" si="534"/>
        <v>1321.22000000001</v>
      </c>
      <c r="FC31" s="71">
        <f t="shared" si="534"/>
        <v>3100.47999999997</v>
      </c>
      <c r="FD31" s="71">
        <f t="shared" si="534"/>
        <v>1358.3</v>
      </c>
      <c r="FE31" s="71">
        <f t="shared" si="534"/>
        <v>1827.95000000001</v>
      </c>
      <c r="FF31" s="72">
        <f t="shared" si="534"/>
        <v>2358.08000000006</v>
      </c>
      <c r="FG31" s="71">
        <f t="shared" si="534"/>
        <v>294.940000000008</v>
      </c>
      <c r="FH31" s="71">
        <f t="shared" si="534"/>
        <v>355.079999999999</v>
      </c>
      <c r="FI31" s="71">
        <f t="shared" si="534"/>
        <v>0.59</v>
      </c>
      <c r="FJ31" s="71">
        <f t="shared" si="534"/>
        <v>971.110000000003</v>
      </c>
      <c r="FK31" s="72">
        <f t="shared" si="534"/>
        <v>3467.00999999993</v>
      </c>
      <c r="FL31" s="71">
        <f t="shared" si="534"/>
        <v>24.17</v>
      </c>
      <c r="FM31" s="71">
        <f t="shared" si="534"/>
        <v>635.04</v>
      </c>
      <c r="FN31" s="72">
        <f t="shared" si="534"/>
        <v>2715.20000000002</v>
      </c>
      <c r="FO31" s="72">
        <f t="shared" si="534"/>
        <v>2204.85000000003</v>
      </c>
      <c r="FP31" s="72">
        <f t="shared" si="534"/>
        <v>868.959999999991</v>
      </c>
      <c r="FQ31" s="71">
        <f t="shared" si="534"/>
        <v>0</v>
      </c>
      <c r="FR31" s="71">
        <f t="shared" si="534"/>
        <v>0</v>
      </c>
      <c r="FS31" s="71">
        <f t="shared" si="534"/>
        <v>0</v>
      </c>
      <c r="FT31" s="71">
        <f t="shared" si="534"/>
        <v>0</v>
      </c>
      <c r="FU31" s="59">
        <f t="shared" si="534"/>
        <v>32633.2499999998</v>
      </c>
      <c r="FV31" s="73">
        <f t="shared" ref="FV31:GT31" si="535">IFERROR(EW31/EW$10,"")</f>
        <v>0.0202239652113225</v>
      </c>
      <c r="FW31" s="73">
        <f t="shared" si="535"/>
        <v>0.00751988325001018</v>
      </c>
      <c r="FX31" s="73">
        <f t="shared" si="535"/>
        <v>0.0068918248149081</v>
      </c>
      <c r="FY31" s="73">
        <f t="shared" si="535"/>
        <v>0.00667429917101052</v>
      </c>
      <c r="FZ31" s="73">
        <f t="shared" si="535"/>
        <v>0.00810574419208546</v>
      </c>
      <c r="GA31" s="73">
        <f t="shared" si="535"/>
        <v>0.00684000491197275</v>
      </c>
      <c r="GB31" s="73">
        <f t="shared" si="535"/>
        <v>0.0069622567351481</v>
      </c>
      <c r="GC31" s="73">
        <f t="shared" si="535"/>
        <v>0.0247935769978098</v>
      </c>
      <c r="GD31" s="73">
        <f t="shared" si="535"/>
        <v>0.0222399449096152</v>
      </c>
      <c r="GE31" s="73">
        <f t="shared" si="535"/>
        <v>0.00647558410025021</v>
      </c>
      <c r="GF31" s="73">
        <f t="shared" si="535"/>
        <v>0.00642659574329021</v>
      </c>
      <c r="GG31" s="73">
        <f t="shared" si="535"/>
        <v>0.00638501373907216</v>
      </c>
      <c r="GH31" s="73">
        <f t="shared" si="535"/>
        <v>0.00664414414414414</v>
      </c>
      <c r="GI31" s="73">
        <f t="shared" si="535"/>
        <v>0.00682102875310419</v>
      </c>
      <c r="GJ31" s="73">
        <f t="shared" si="535"/>
        <v>0.0067025860056547</v>
      </c>
      <c r="GK31" s="73">
        <f t="shared" si="535"/>
        <v>0.0109790276497068</v>
      </c>
      <c r="GL31" s="73">
        <f t="shared" si="535"/>
        <v>0.00660492061593513</v>
      </c>
      <c r="GM31" s="73">
        <f t="shared" si="535"/>
        <v>0.00696881961408565</v>
      </c>
      <c r="GN31" s="73">
        <f t="shared" si="535"/>
        <v>0.00649654653386229</v>
      </c>
      <c r="GO31" s="73">
        <f t="shared" si="535"/>
        <v>0.00660782818065053</v>
      </c>
      <c r="GP31" s="73" t="str">
        <f t="shared" si="535"/>
        <v/>
      </c>
      <c r="GQ31" s="73" t="str">
        <f t="shared" si="535"/>
        <v/>
      </c>
      <c r="GR31" s="73" t="str">
        <f t="shared" si="535"/>
        <v/>
      </c>
      <c r="GS31" s="73" t="str">
        <f t="shared" si="535"/>
        <v/>
      </c>
      <c r="GT31" s="62">
        <f t="shared" si="535"/>
        <v>0.00844096273759264</v>
      </c>
      <c r="GU31" s="71">
        <f t="shared" ref="GU31:HS31" si="536">GU25+GU27+GU28+GU30</f>
        <v>2769.79999999986</v>
      </c>
      <c r="GV31" s="71">
        <f t="shared" si="536"/>
        <v>219.500000000001</v>
      </c>
      <c r="GW31" s="71">
        <f t="shared" si="536"/>
        <v>1524.61999999998</v>
      </c>
      <c r="GX31" s="71">
        <f t="shared" si="536"/>
        <v>1826.96000000001</v>
      </c>
      <c r="GY31" s="71">
        <f t="shared" si="536"/>
        <v>354.510000000001</v>
      </c>
      <c r="GZ31" s="71">
        <f t="shared" si="536"/>
        <v>1304.43000000001</v>
      </c>
      <c r="HA31" s="71">
        <f t="shared" si="536"/>
        <v>3339.96999999988</v>
      </c>
      <c r="HB31" s="71">
        <f t="shared" si="536"/>
        <v>157.29</v>
      </c>
      <c r="HC31" s="71">
        <f t="shared" si="536"/>
        <v>2862.92999999998</v>
      </c>
      <c r="HD31" s="72">
        <f t="shared" si="536"/>
        <v>2668.71000000005</v>
      </c>
      <c r="HE31" s="71">
        <f t="shared" si="536"/>
        <v>381.58000000001</v>
      </c>
      <c r="HF31" s="71">
        <f t="shared" si="536"/>
        <v>314.640000000001</v>
      </c>
      <c r="HG31" s="71">
        <f t="shared" si="536"/>
        <v>0</v>
      </c>
      <c r="HH31" s="71">
        <f t="shared" si="536"/>
        <v>871.330000000007</v>
      </c>
      <c r="HI31" s="72">
        <f t="shared" si="536"/>
        <v>3400.48999999994</v>
      </c>
      <c r="HJ31" s="71">
        <f t="shared" si="536"/>
        <v>36.69</v>
      </c>
      <c r="HK31" s="71">
        <f t="shared" si="536"/>
        <v>598.07</v>
      </c>
      <c r="HL31" s="72">
        <f t="shared" si="536"/>
        <v>2875.72000000004</v>
      </c>
      <c r="HM31" s="72">
        <f t="shared" si="536"/>
        <v>2305.56000000005</v>
      </c>
      <c r="HN31" s="72">
        <f t="shared" si="536"/>
        <v>966.400000000001</v>
      </c>
      <c r="HO31" s="71">
        <f t="shared" si="536"/>
        <v>17.71</v>
      </c>
      <c r="HP31" s="72">
        <f t="shared" si="536"/>
        <v>845.480000000002</v>
      </c>
      <c r="HQ31" s="71">
        <f t="shared" si="536"/>
        <v>0</v>
      </c>
      <c r="HR31" s="71">
        <f t="shared" si="536"/>
        <v>0</v>
      </c>
      <c r="HS31" s="59">
        <f t="shared" si="536"/>
        <v>29642.3899999998</v>
      </c>
      <c r="HT31" s="73">
        <f t="shared" ref="HT31:IR31" si="537">IFERROR(GU31/GU$10,"")</f>
        <v>0.0104029449145317</v>
      </c>
      <c r="HU31" s="73">
        <f t="shared" si="537"/>
        <v>0.0096002365288343</v>
      </c>
      <c r="HV31" s="73">
        <f t="shared" si="537"/>
        <v>0.00742460178632225</v>
      </c>
      <c r="HW31" s="73">
        <f t="shared" si="537"/>
        <v>0.00686313106876377</v>
      </c>
      <c r="HX31" s="73">
        <f t="shared" si="537"/>
        <v>0.00881525341460208</v>
      </c>
      <c r="HY31" s="73">
        <f t="shared" si="537"/>
        <v>0.00731503957511368</v>
      </c>
      <c r="HZ31" s="73">
        <f t="shared" si="537"/>
        <v>0.00713220099585612</v>
      </c>
      <c r="IA31" s="73">
        <f t="shared" si="537"/>
        <v>0.0117710890259236</v>
      </c>
      <c r="IB31" s="73">
        <f t="shared" si="537"/>
        <v>0.0209629438872778</v>
      </c>
      <c r="IC31" s="73">
        <f t="shared" si="537"/>
        <v>0.0068630534468532</v>
      </c>
      <c r="ID31" s="73">
        <f t="shared" si="537"/>
        <v>0.00803573647299463</v>
      </c>
      <c r="IE31" s="73">
        <f t="shared" si="537"/>
        <v>0.00696835096534606</v>
      </c>
      <c r="IF31" s="73" t="str">
        <f t="shared" si="537"/>
        <v/>
      </c>
      <c r="IG31" s="73">
        <f t="shared" si="537"/>
        <v>0.00672392934970127</v>
      </c>
      <c r="IH31" s="73">
        <f t="shared" si="537"/>
        <v>0.00642183195867918</v>
      </c>
      <c r="II31" s="73">
        <f t="shared" si="537"/>
        <v>0.119511400651466</v>
      </c>
      <c r="IJ31" s="73">
        <f t="shared" si="537"/>
        <v>0.0073443027345486</v>
      </c>
      <c r="IK31" s="73">
        <f t="shared" si="537"/>
        <v>0.00670956039327613</v>
      </c>
      <c r="IL31" s="73">
        <f t="shared" si="537"/>
        <v>0.0072291146733194</v>
      </c>
      <c r="IM31" s="73">
        <f t="shared" si="537"/>
        <v>0.00675109682619531</v>
      </c>
      <c r="IN31" s="73">
        <f t="shared" si="537"/>
        <v>0.0407519904275391</v>
      </c>
      <c r="IO31" s="73">
        <f t="shared" si="537"/>
        <v>0.0077902776325291</v>
      </c>
      <c r="IP31" s="73" t="str">
        <f t="shared" si="537"/>
        <v/>
      </c>
      <c r="IQ31" s="73" t="str">
        <f t="shared" si="537"/>
        <v/>
      </c>
      <c r="IR31" s="62">
        <f t="shared" si="537"/>
        <v>0.00776100153901781</v>
      </c>
      <c r="IS31" s="71">
        <f t="shared" ref="IS31:JQ31" si="538">IS25+IS27+IS28+IS30</f>
        <v>2552.71999999991</v>
      </c>
      <c r="IT31" s="71">
        <f t="shared" si="538"/>
        <v>271.65</v>
      </c>
      <c r="IU31" s="71">
        <f t="shared" si="538"/>
        <v>1332.54999999997</v>
      </c>
      <c r="IV31" s="71">
        <f t="shared" si="538"/>
        <v>1432.55000000001</v>
      </c>
      <c r="IW31" s="71">
        <f t="shared" si="538"/>
        <v>446.580000000001</v>
      </c>
      <c r="IX31" s="71">
        <f t="shared" si="538"/>
        <v>3219.74999999995</v>
      </c>
      <c r="IY31" s="71">
        <f t="shared" si="538"/>
        <v>3247.61999999998</v>
      </c>
      <c r="IZ31" s="71">
        <f t="shared" si="538"/>
        <v>146.23</v>
      </c>
      <c r="JA31" s="71">
        <f t="shared" si="538"/>
        <v>2379.09000000001</v>
      </c>
      <c r="JB31" s="72">
        <f t="shared" si="538"/>
        <v>2809.47000000008</v>
      </c>
      <c r="JC31" s="71">
        <f t="shared" si="538"/>
        <v>222.690000000005</v>
      </c>
      <c r="JD31" s="71">
        <f t="shared" si="538"/>
        <v>169.62</v>
      </c>
      <c r="JE31" s="71">
        <f t="shared" si="538"/>
        <v>0</v>
      </c>
      <c r="JF31" s="71">
        <f t="shared" si="538"/>
        <v>842.090000000008</v>
      </c>
      <c r="JG31" s="72">
        <f t="shared" si="538"/>
        <v>2650.65000000004</v>
      </c>
      <c r="JH31" s="71">
        <f t="shared" si="538"/>
        <v>0</v>
      </c>
      <c r="JI31" s="71">
        <f t="shared" si="538"/>
        <v>727.299999999998</v>
      </c>
      <c r="JJ31" s="72">
        <f t="shared" si="538"/>
        <v>2604.85000000003</v>
      </c>
      <c r="JK31" s="72">
        <f t="shared" si="538"/>
        <v>1487.78000000003</v>
      </c>
      <c r="JL31" s="72">
        <f t="shared" si="538"/>
        <v>1264.39000000002</v>
      </c>
      <c r="JM31" s="71">
        <f t="shared" si="538"/>
        <v>62.34</v>
      </c>
      <c r="JN31" s="72">
        <f t="shared" si="538"/>
        <v>799.700000000002</v>
      </c>
      <c r="JO31" s="71">
        <f t="shared" si="538"/>
        <v>196.91</v>
      </c>
      <c r="JP31" s="71">
        <f t="shared" si="538"/>
        <v>0</v>
      </c>
      <c r="JQ31" s="59">
        <f t="shared" si="538"/>
        <v>28866.53</v>
      </c>
      <c r="JR31" s="73">
        <f t="shared" ref="JR31:KP31" si="539">IFERROR(IS31/IS$10,"")</f>
        <v>0.0105423352367782</v>
      </c>
      <c r="JS31" s="73">
        <f t="shared" si="539"/>
        <v>0.014495545414573</v>
      </c>
      <c r="JT31" s="73">
        <f t="shared" si="539"/>
        <v>0.00791572072650677</v>
      </c>
      <c r="JU31" s="73">
        <f t="shared" si="539"/>
        <v>0.00693140399457553</v>
      </c>
      <c r="JV31" s="73">
        <f t="shared" si="539"/>
        <v>0.0120290844287759</v>
      </c>
      <c r="JW31" s="73">
        <f t="shared" si="539"/>
        <v>0.0160667690961132</v>
      </c>
      <c r="JX31" s="73">
        <f t="shared" si="539"/>
        <v>0.00764593934398472</v>
      </c>
      <c r="JY31" s="73">
        <f t="shared" si="539"/>
        <v>0.0105386509690758</v>
      </c>
      <c r="JZ31" s="73">
        <f t="shared" si="539"/>
        <v>0.0183480967326895</v>
      </c>
      <c r="KA31" s="73">
        <f t="shared" si="539"/>
        <v>0.0083400224421576</v>
      </c>
      <c r="KB31" s="73">
        <f t="shared" si="539"/>
        <v>0.00620972005648408</v>
      </c>
      <c r="KC31" s="73">
        <f t="shared" si="539"/>
        <v>0.00688085676037483</v>
      </c>
      <c r="KD31" s="73" t="str">
        <f t="shared" si="539"/>
        <v/>
      </c>
      <c r="KE31" s="73">
        <f t="shared" si="539"/>
        <v>0.00687215421620378</v>
      </c>
      <c r="KF31" s="73">
        <f t="shared" si="539"/>
        <v>0.00646894226808559</v>
      </c>
      <c r="KG31" s="73" t="str">
        <f t="shared" si="539"/>
        <v/>
      </c>
      <c r="KH31" s="73">
        <f t="shared" si="539"/>
        <v>0.00743677412718372</v>
      </c>
      <c r="KI31" s="73">
        <f t="shared" si="539"/>
        <v>0.00662418349693952</v>
      </c>
      <c r="KJ31" s="73">
        <f t="shared" si="539"/>
        <v>0.00673552068814606</v>
      </c>
      <c r="KK31" s="73">
        <f t="shared" si="539"/>
        <v>0.00655098657529362</v>
      </c>
      <c r="KL31" s="73">
        <f t="shared" si="539"/>
        <v>0.00923298399853078</v>
      </c>
      <c r="KM31" s="73">
        <f t="shared" si="539"/>
        <v>0.00757174075238333</v>
      </c>
      <c r="KN31" s="73">
        <f t="shared" si="539"/>
        <v>0.00683668750321154</v>
      </c>
      <c r="KO31" s="73" t="str">
        <f t="shared" si="539"/>
        <v/>
      </c>
      <c r="KP31" s="62">
        <f t="shared" si="539"/>
        <v>0.00844675130671465</v>
      </c>
      <c r="KQ31" s="71">
        <f t="shared" ref="KQ31:LO31" si="540">KQ25+KQ27+KQ28+KQ30</f>
        <v>0</v>
      </c>
      <c r="KR31" s="71">
        <f t="shared" si="540"/>
        <v>0</v>
      </c>
      <c r="KS31" s="71">
        <f t="shared" si="540"/>
        <v>0</v>
      </c>
      <c r="KT31" s="71">
        <f t="shared" si="540"/>
        <v>0</v>
      </c>
      <c r="KU31" s="71">
        <f t="shared" si="540"/>
        <v>0</v>
      </c>
      <c r="KV31" s="71">
        <f t="shared" si="540"/>
        <v>0</v>
      </c>
      <c r="KW31" s="71">
        <f t="shared" si="540"/>
        <v>0</v>
      </c>
      <c r="KX31" s="71">
        <f t="shared" si="540"/>
        <v>0</v>
      </c>
      <c r="KY31" s="71">
        <f t="shared" si="540"/>
        <v>0</v>
      </c>
      <c r="KZ31" s="71">
        <f t="shared" si="540"/>
        <v>0</v>
      </c>
      <c r="LA31" s="71">
        <f t="shared" si="540"/>
        <v>0</v>
      </c>
      <c r="LB31" s="71">
        <f t="shared" si="540"/>
        <v>0</v>
      </c>
      <c r="LC31" s="71">
        <f t="shared" si="540"/>
        <v>0</v>
      </c>
      <c r="LD31" s="71">
        <f t="shared" si="540"/>
        <v>0</v>
      </c>
      <c r="LE31" s="71">
        <f t="shared" si="540"/>
        <v>0</v>
      </c>
      <c r="LF31" s="71">
        <f t="shared" si="540"/>
        <v>0</v>
      </c>
      <c r="LG31" s="71">
        <f t="shared" si="540"/>
        <v>0</v>
      </c>
      <c r="LH31" s="71">
        <f t="shared" si="540"/>
        <v>0</v>
      </c>
      <c r="LI31" s="71">
        <f t="shared" si="540"/>
        <v>0</v>
      </c>
      <c r="LJ31" s="71">
        <f t="shared" si="540"/>
        <v>0</v>
      </c>
      <c r="LK31" s="71">
        <f t="shared" si="540"/>
        <v>0</v>
      </c>
      <c r="LL31" s="71">
        <f t="shared" si="540"/>
        <v>0</v>
      </c>
      <c r="LM31" s="71">
        <f t="shared" si="540"/>
        <v>0</v>
      </c>
      <c r="LN31" s="71">
        <f t="shared" si="540"/>
        <v>0</v>
      </c>
      <c r="LO31" s="59">
        <f t="shared" si="540"/>
        <v>0</v>
      </c>
      <c r="LP31" s="73" t="str">
        <f t="shared" ref="LP31:MN31" si="541">IFERROR(KQ31/KQ$10,"")</f>
        <v/>
      </c>
      <c r="LQ31" s="73" t="str">
        <f t="shared" si="541"/>
        <v/>
      </c>
      <c r="LR31" s="73" t="str">
        <f t="shared" si="541"/>
        <v/>
      </c>
      <c r="LS31" s="73" t="str">
        <f t="shared" si="541"/>
        <v/>
      </c>
      <c r="LT31" s="73" t="str">
        <f t="shared" si="541"/>
        <v/>
      </c>
      <c r="LU31" s="73" t="str">
        <f t="shared" si="541"/>
        <v/>
      </c>
      <c r="LV31" s="73" t="str">
        <f t="shared" si="541"/>
        <v/>
      </c>
      <c r="LW31" s="73" t="str">
        <f t="shared" si="541"/>
        <v/>
      </c>
      <c r="LX31" s="73" t="str">
        <f t="shared" si="541"/>
        <v/>
      </c>
      <c r="LY31" s="73" t="str">
        <f t="shared" si="541"/>
        <v/>
      </c>
      <c r="LZ31" s="73" t="str">
        <f t="shared" si="541"/>
        <v/>
      </c>
      <c r="MA31" s="73" t="str">
        <f t="shared" si="541"/>
        <v/>
      </c>
      <c r="MB31" s="73" t="str">
        <f t="shared" si="541"/>
        <v/>
      </c>
      <c r="MC31" s="73" t="str">
        <f t="shared" si="541"/>
        <v/>
      </c>
      <c r="MD31" s="73" t="str">
        <f t="shared" si="541"/>
        <v/>
      </c>
      <c r="ME31" s="73" t="str">
        <f t="shared" si="541"/>
        <v/>
      </c>
      <c r="MF31" s="73" t="str">
        <f t="shared" si="541"/>
        <v/>
      </c>
      <c r="MG31" s="73" t="str">
        <f t="shared" si="541"/>
        <v/>
      </c>
      <c r="MH31" s="73" t="str">
        <f t="shared" si="541"/>
        <v/>
      </c>
      <c r="MI31" s="73" t="str">
        <f t="shared" si="541"/>
        <v/>
      </c>
      <c r="MJ31" s="73" t="str">
        <f t="shared" si="541"/>
        <v/>
      </c>
      <c r="MK31" s="73" t="str">
        <f t="shared" si="541"/>
        <v/>
      </c>
      <c r="ML31" s="73" t="str">
        <f t="shared" si="541"/>
        <v/>
      </c>
      <c r="MM31" s="73" t="str">
        <f t="shared" si="541"/>
        <v/>
      </c>
      <c r="MN31" s="62" t="str">
        <f t="shared" si="541"/>
        <v/>
      </c>
      <c r="MO31" s="71">
        <f t="shared" ref="MO31:NM31" si="542">MO25+MO27+MO28+MO30</f>
        <v>0</v>
      </c>
      <c r="MP31" s="71">
        <f t="shared" si="542"/>
        <v>0</v>
      </c>
      <c r="MQ31" s="71">
        <f t="shared" si="542"/>
        <v>0</v>
      </c>
      <c r="MR31" s="71">
        <f t="shared" si="542"/>
        <v>0</v>
      </c>
      <c r="MS31" s="71">
        <f t="shared" si="542"/>
        <v>0</v>
      </c>
      <c r="MT31" s="71">
        <f t="shared" si="542"/>
        <v>0</v>
      </c>
      <c r="MU31" s="71">
        <f t="shared" si="542"/>
        <v>0</v>
      </c>
      <c r="MV31" s="71">
        <f t="shared" si="542"/>
        <v>0</v>
      </c>
      <c r="MW31" s="71">
        <f t="shared" si="542"/>
        <v>0</v>
      </c>
      <c r="MX31" s="71">
        <f t="shared" si="542"/>
        <v>0</v>
      </c>
      <c r="MY31" s="71">
        <f t="shared" si="542"/>
        <v>0</v>
      </c>
      <c r="MZ31" s="71">
        <f t="shared" si="542"/>
        <v>0</v>
      </c>
      <c r="NA31" s="71">
        <f t="shared" si="542"/>
        <v>0</v>
      </c>
      <c r="NB31" s="71">
        <f t="shared" si="542"/>
        <v>0</v>
      </c>
      <c r="NC31" s="71">
        <f t="shared" si="542"/>
        <v>0</v>
      </c>
      <c r="ND31" s="71">
        <f t="shared" si="542"/>
        <v>0</v>
      </c>
      <c r="NE31" s="71">
        <f t="shared" si="542"/>
        <v>0</v>
      </c>
      <c r="NF31" s="71">
        <f t="shared" si="542"/>
        <v>0</v>
      </c>
      <c r="NG31" s="71">
        <f t="shared" si="542"/>
        <v>0</v>
      </c>
      <c r="NH31" s="71">
        <f t="shared" si="542"/>
        <v>0</v>
      </c>
      <c r="NI31" s="71">
        <f t="shared" si="542"/>
        <v>0</v>
      </c>
      <c r="NJ31" s="71">
        <f t="shared" si="542"/>
        <v>0</v>
      </c>
      <c r="NK31" s="71">
        <f t="shared" si="542"/>
        <v>0</v>
      </c>
      <c r="NL31" s="71">
        <f t="shared" si="542"/>
        <v>0</v>
      </c>
      <c r="NM31" s="59">
        <f t="shared" si="542"/>
        <v>0</v>
      </c>
      <c r="NN31" s="73" t="str">
        <f t="shared" ref="NN31:OL31" si="543">IFERROR(MO31/MO$10,"")</f>
        <v/>
      </c>
      <c r="NO31" s="73" t="str">
        <f t="shared" si="543"/>
        <v/>
      </c>
      <c r="NP31" s="73" t="str">
        <f t="shared" si="543"/>
        <v/>
      </c>
      <c r="NQ31" s="73" t="str">
        <f t="shared" si="543"/>
        <v/>
      </c>
      <c r="NR31" s="73" t="str">
        <f t="shared" si="543"/>
        <v/>
      </c>
      <c r="NS31" s="73" t="str">
        <f t="shared" si="543"/>
        <v/>
      </c>
      <c r="NT31" s="73" t="str">
        <f t="shared" si="543"/>
        <v/>
      </c>
      <c r="NU31" s="73" t="str">
        <f t="shared" si="543"/>
        <v/>
      </c>
      <c r="NV31" s="73" t="str">
        <f t="shared" si="543"/>
        <v/>
      </c>
      <c r="NW31" s="73" t="str">
        <f t="shared" si="543"/>
        <v/>
      </c>
      <c r="NX31" s="73" t="str">
        <f t="shared" si="543"/>
        <v/>
      </c>
      <c r="NY31" s="73" t="str">
        <f t="shared" si="543"/>
        <v/>
      </c>
      <c r="NZ31" s="73" t="str">
        <f t="shared" si="543"/>
        <v/>
      </c>
      <c r="OA31" s="73" t="str">
        <f t="shared" si="543"/>
        <v/>
      </c>
      <c r="OB31" s="73" t="str">
        <f t="shared" si="543"/>
        <v/>
      </c>
      <c r="OC31" s="73" t="str">
        <f t="shared" si="543"/>
        <v/>
      </c>
      <c r="OD31" s="73" t="str">
        <f t="shared" si="543"/>
        <v/>
      </c>
      <c r="OE31" s="73" t="str">
        <f t="shared" si="543"/>
        <v/>
      </c>
      <c r="OF31" s="73" t="str">
        <f t="shared" si="543"/>
        <v/>
      </c>
      <c r="OG31" s="73" t="str">
        <f t="shared" si="543"/>
        <v/>
      </c>
      <c r="OH31" s="73" t="str">
        <f t="shared" si="543"/>
        <v/>
      </c>
      <c r="OI31" s="73" t="str">
        <f t="shared" si="543"/>
        <v/>
      </c>
      <c r="OJ31" s="73" t="str">
        <f t="shared" si="543"/>
        <v/>
      </c>
      <c r="OK31" s="73" t="str">
        <f t="shared" si="543"/>
        <v/>
      </c>
      <c r="OL31" s="62" t="str">
        <f t="shared" si="543"/>
        <v/>
      </c>
      <c r="OM31" s="71">
        <f t="shared" ref="OM31:PK31" si="544">OM25+OM27+OM28+OM30</f>
        <v>0</v>
      </c>
      <c r="ON31" s="71">
        <f t="shared" si="544"/>
        <v>0</v>
      </c>
      <c r="OO31" s="71">
        <f t="shared" si="544"/>
        <v>0</v>
      </c>
      <c r="OP31" s="71">
        <f t="shared" si="544"/>
        <v>0</v>
      </c>
      <c r="OQ31" s="71">
        <f t="shared" si="544"/>
        <v>0</v>
      </c>
      <c r="OR31" s="71">
        <f t="shared" si="544"/>
        <v>0</v>
      </c>
      <c r="OS31" s="71">
        <f t="shared" si="544"/>
        <v>0</v>
      </c>
      <c r="OT31" s="71">
        <f t="shared" si="544"/>
        <v>0</v>
      </c>
      <c r="OU31" s="71">
        <f t="shared" si="544"/>
        <v>0</v>
      </c>
      <c r="OV31" s="71">
        <f t="shared" si="544"/>
        <v>0</v>
      </c>
      <c r="OW31" s="71">
        <f t="shared" si="544"/>
        <v>0</v>
      </c>
      <c r="OX31" s="71">
        <f t="shared" si="544"/>
        <v>0</v>
      </c>
      <c r="OY31" s="71">
        <f t="shared" si="544"/>
        <v>0</v>
      </c>
      <c r="OZ31" s="71">
        <f t="shared" si="544"/>
        <v>0</v>
      </c>
      <c r="PA31" s="71">
        <f t="shared" si="544"/>
        <v>0</v>
      </c>
      <c r="PB31" s="71">
        <f t="shared" si="544"/>
        <v>0</v>
      </c>
      <c r="PC31" s="71">
        <f t="shared" si="544"/>
        <v>0</v>
      </c>
      <c r="PD31" s="71">
        <f t="shared" si="544"/>
        <v>0</v>
      </c>
      <c r="PE31" s="71">
        <f t="shared" si="544"/>
        <v>0</v>
      </c>
      <c r="PF31" s="71">
        <f t="shared" si="544"/>
        <v>0</v>
      </c>
      <c r="PG31" s="71">
        <f t="shared" si="544"/>
        <v>0</v>
      </c>
      <c r="PH31" s="71">
        <f t="shared" si="544"/>
        <v>0</v>
      </c>
      <c r="PI31" s="71">
        <f t="shared" si="544"/>
        <v>0</v>
      </c>
      <c r="PJ31" s="71">
        <f t="shared" si="544"/>
        <v>0</v>
      </c>
      <c r="PK31" s="59">
        <f t="shared" si="544"/>
        <v>0</v>
      </c>
      <c r="PL31" s="73" t="str">
        <f t="shared" ref="PL31:QJ31" si="545">IFERROR(OM31/OM$10,"")</f>
        <v/>
      </c>
      <c r="PM31" s="73" t="str">
        <f t="shared" si="545"/>
        <v/>
      </c>
      <c r="PN31" s="73" t="str">
        <f t="shared" si="545"/>
        <v/>
      </c>
      <c r="PO31" s="73" t="str">
        <f t="shared" si="545"/>
        <v/>
      </c>
      <c r="PP31" s="73" t="str">
        <f t="shared" si="545"/>
        <v/>
      </c>
      <c r="PQ31" s="73" t="str">
        <f t="shared" si="545"/>
        <v/>
      </c>
      <c r="PR31" s="73" t="str">
        <f t="shared" si="545"/>
        <v/>
      </c>
      <c r="PS31" s="73" t="str">
        <f t="shared" si="545"/>
        <v/>
      </c>
      <c r="PT31" s="73" t="str">
        <f t="shared" si="545"/>
        <v/>
      </c>
      <c r="PU31" s="73" t="str">
        <f t="shared" si="545"/>
        <v/>
      </c>
      <c r="PV31" s="73" t="str">
        <f t="shared" si="545"/>
        <v/>
      </c>
      <c r="PW31" s="73" t="str">
        <f t="shared" si="545"/>
        <v/>
      </c>
      <c r="PX31" s="73" t="str">
        <f t="shared" si="545"/>
        <v/>
      </c>
      <c r="PY31" s="73" t="str">
        <f t="shared" si="545"/>
        <v/>
      </c>
      <c r="PZ31" s="73" t="str">
        <f t="shared" si="545"/>
        <v/>
      </c>
      <c r="QA31" s="73" t="str">
        <f t="shared" si="545"/>
        <v/>
      </c>
      <c r="QB31" s="73" t="str">
        <f t="shared" si="545"/>
        <v/>
      </c>
      <c r="QC31" s="73" t="str">
        <f t="shared" si="545"/>
        <v/>
      </c>
      <c r="QD31" s="73" t="str">
        <f t="shared" si="545"/>
        <v/>
      </c>
      <c r="QE31" s="73" t="str">
        <f t="shared" si="545"/>
        <v/>
      </c>
      <c r="QF31" s="73" t="str">
        <f t="shared" si="545"/>
        <v/>
      </c>
      <c r="QG31" s="73" t="str">
        <f t="shared" si="545"/>
        <v/>
      </c>
      <c r="QH31" s="73" t="str">
        <f t="shared" si="545"/>
        <v/>
      </c>
      <c r="QI31" s="73" t="str">
        <f t="shared" si="545"/>
        <v/>
      </c>
      <c r="QJ31" s="62" t="str">
        <f t="shared" si="545"/>
        <v/>
      </c>
      <c r="QK31" s="71">
        <f t="shared" ref="QK31:RI31" si="546">QK25+QK27+QK28+QK30</f>
        <v>0</v>
      </c>
      <c r="QL31" s="71">
        <f t="shared" si="546"/>
        <v>0</v>
      </c>
      <c r="QM31" s="71">
        <f t="shared" si="546"/>
        <v>0</v>
      </c>
      <c r="QN31" s="71">
        <f t="shared" si="546"/>
        <v>0</v>
      </c>
      <c r="QO31" s="71">
        <f t="shared" si="546"/>
        <v>0</v>
      </c>
      <c r="QP31" s="71">
        <f t="shared" si="546"/>
        <v>0</v>
      </c>
      <c r="QQ31" s="71">
        <f t="shared" si="546"/>
        <v>0</v>
      </c>
      <c r="QR31" s="71">
        <f t="shared" si="546"/>
        <v>0</v>
      </c>
      <c r="QS31" s="71">
        <f t="shared" si="546"/>
        <v>0</v>
      </c>
      <c r="QT31" s="71">
        <f t="shared" si="546"/>
        <v>0</v>
      </c>
      <c r="QU31" s="71">
        <f t="shared" si="546"/>
        <v>0</v>
      </c>
      <c r="QV31" s="71">
        <f t="shared" si="546"/>
        <v>0</v>
      </c>
      <c r="QW31" s="71">
        <f t="shared" si="546"/>
        <v>0</v>
      </c>
      <c r="QX31" s="71">
        <f t="shared" si="546"/>
        <v>0</v>
      </c>
      <c r="QY31" s="71">
        <f t="shared" si="546"/>
        <v>0</v>
      </c>
      <c r="QZ31" s="71">
        <f t="shared" si="546"/>
        <v>0</v>
      </c>
      <c r="RA31" s="71">
        <f t="shared" si="546"/>
        <v>0</v>
      </c>
      <c r="RB31" s="71">
        <f t="shared" si="546"/>
        <v>0</v>
      </c>
      <c r="RC31" s="71">
        <f t="shared" si="546"/>
        <v>0</v>
      </c>
      <c r="RD31" s="71">
        <f t="shared" si="546"/>
        <v>0</v>
      </c>
      <c r="RE31" s="71">
        <f t="shared" si="546"/>
        <v>0</v>
      </c>
      <c r="RF31" s="71">
        <f t="shared" si="546"/>
        <v>0</v>
      </c>
      <c r="RG31" s="71">
        <f t="shared" si="546"/>
        <v>0</v>
      </c>
      <c r="RH31" s="71">
        <f t="shared" si="546"/>
        <v>0</v>
      </c>
      <c r="RI31" s="59">
        <f t="shared" si="546"/>
        <v>0</v>
      </c>
      <c r="RJ31" s="73" t="str">
        <f t="shared" ref="RJ31:SH31" si="547">IFERROR(QK31/QK$10,"")</f>
        <v/>
      </c>
      <c r="RK31" s="73" t="str">
        <f t="shared" si="547"/>
        <v/>
      </c>
      <c r="RL31" s="73" t="str">
        <f t="shared" si="547"/>
        <v/>
      </c>
      <c r="RM31" s="73" t="str">
        <f t="shared" si="547"/>
        <v/>
      </c>
      <c r="RN31" s="73" t="str">
        <f t="shared" si="547"/>
        <v/>
      </c>
      <c r="RO31" s="73" t="str">
        <f t="shared" si="547"/>
        <v/>
      </c>
      <c r="RP31" s="73" t="str">
        <f t="shared" si="547"/>
        <v/>
      </c>
      <c r="RQ31" s="73" t="str">
        <f t="shared" si="547"/>
        <v/>
      </c>
      <c r="RR31" s="73" t="str">
        <f t="shared" si="547"/>
        <v/>
      </c>
      <c r="RS31" s="73" t="str">
        <f t="shared" si="547"/>
        <v/>
      </c>
      <c r="RT31" s="73" t="str">
        <f t="shared" si="547"/>
        <v/>
      </c>
      <c r="RU31" s="73" t="str">
        <f t="shared" si="547"/>
        <v/>
      </c>
      <c r="RV31" s="73" t="str">
        <f t="shared" si="547"/>
        <v/>
      </c>
      <c r="RW31" s="73" t="str">
        <f t="shared" si="547"/>
        <v/>
      </c>
      <c r="RX31" s="73" t="str">
        <f t="shared" si="547"/>
        <v/>
      </c>
      <c r="RY31" s="73" t="str">
        <f t="shared" si="547"/>
        <v/>
      </c>
      <c r="RZ31" s="73" t="str">
        <f t="shared" si="547"/>
        <v/>
      </c>
      <c r="SA31" s="73" t="str">
        <f t="shared" si="547"/>
        <v/>
      </c>
      <c r="SB31" s="73" t="str">
        <f t="shared" si="547"/>
        <v/>
      </c>
      <c r="SC31" s="73" t="str">
        <f t="shared" si="547"/>
        <v/>
      </c>
      <c r="SD31" s="73" t="str">
        <f t="shared" si="547"/>
        <v/>
      </c>
      <c r="SE31" s="73" t="str">
        <f t="shared" si="547"/>
        <v/>
      </c>
      <c r="SF31" s="73" t="str">
        <f t="shared" si="547"/>
        <v/>
      </c>
      <c r="SG31" s="73" t="str">
        <f t="shared" si="547"/>
        <v/>
      </c>
      <c r="SH31" s="62" t="str">
        <f t="shared" si="547"/>
        <v/>
      </c>
      <c r="SI31" s="71">
        <f t="shared" ref="SI31:TG31" si="548">SI25+SI27+SI28+SI30</f>
        <v>0</v>
      </c>
      <c r="SJ31" s="71">
        <f t="shared" si="548"/>
        <v>0</v>
      </c>
      <c r="SK31" s="71">
        <f t="shared" si="548"/>
        <v>0</v>
      </c>
      <c r="SL31" s="71">
        <f t="shared" si="548"/>
        <v>0</v>
      </c>
      <c r="SM31" s="71">
        <f t="shared" si="548"/>
        <v>0</v>
      </c>
      <c r="SN31" s="71">
        <f t="shared" si="548"/>
        <v>0</v>
      </c>
      <c r="SO31" s="71">
        <f t="shared" si="548"/>
        <v>0</v>
      </c>
      <c r="SP31" s="71">
        <f t="shared" si="548"/>
        <v>0</v>
      </c>
      <c r="SQ31" s="71">
        <f t="shared" si="548"/>
        <v>0</v>
      </c>
      <c r="SR31" s="71">
        <f t="shared" si="548"/>
        <v>0</v>
      </c>
      <c r="SS31" s="71">
        <f t="shared" si="548"/>
        <v>0</v>
      </c>
      <c r="ST31" s="71">
        <f t="shared" si="548"/>
        <v>0</v>
      </c>
      <c r="SU31" s="71">
        <f t="shared" si="548"/>
        <v>0</v>
      </c>
      <c r="SV31" s="71">
        <f t="shared" si="548"/>
        <v>0</v>
      </c>
      <c r="SW31" s="71">
        <f t="shared" si="548"/>
        <v>0</v>
      </c>
      <c r="SX31" s="71">
        <f t="shared" si="548"/>
        <v>0</v>
      </c>
      <c r="SY31" s="71">
        <f t="shared" si="548"/>
        <v>0</v>
      </c>
      <c r="SZ31" s="71">
        <f t="shared" si="548"/>
        <v>0</v>
      </c>
      <c r="TA31" s="71">
        <f t="shared" si="548"/>
        <v>0</v>
      </c>
      <c r="TB31" s="71">
        <f t="shared" si="548"/>
        <v>0</v>
      </c>
      <c r="TC31" s="71">
        <f t="shared" si="548"/>
        <v>0</v>
      </c>
      <c r="TD31" s="71">
        <f t="shared" si="548"/>
        <v>0</v>
      </c>
      <c r="TE31" s="71">
        <f t="shared" si="548"/>
        <v>0</v>
      </c>
      <c r="TF31" s="71">
        <f t="shared" si="548"/>
        <v>0</v>
      </c>
      <c r="TG31" s="59">
        <f t="shared" si="548"/>
        <v>0</v>
      </c>
      <c r="TH31" s="73" t="str">
        <f t="shared" ref="TH31:UA31" si="549">IFERROR(SI31/SI$10,"")</f>
        <v/>
      </c>
      <c r="TI31" s="73" t="str">
        <f t="shared" si="549"/>
        <v/>
      </c>
      <c r="TJ31" s="73" t="str">
        <f t="shared" si="549"/>
        <v/>
      </c>
      <c r="TK31" s="73" t="str">
        <f t="shared" si="549"/>
        <v/>
      </c>
      <c r="TL31" s="73" t="str">
        <f t="shared" si="549"/>
        <v/>
      </c>
      <c r="TM31" s="73" t="str">
        <f t="shared" si="549"/>
        <v/>
      </c>
      <c r="TN31" s="73" t="str">
        <f t="shared" si="549"/>
        <v/>
      </c>
      <c r="TO31" s="73" t="str">
        <f t="shared" si="549"/>
        <v/>
      </c>
      <c r="TP31" s="73" t="str">
        <f t="shared" si="549"/>
        <v/>
      </c>
      <c r="TQ31" s="73" t="str">
        <f t="shared" si="549"/>
        <v/>
      </c>
      <c r="TR31" s="73" t="str">
        <f t="shared" si="549"/>
        <v/>
      </c>
      <c r="TS31" s="73" t="str">
        <f t="shared" si="549"/>
        <v/>
      </c>
      <c r="TT31" s="73" t="str">
        <f t="shared" si="549"/>
        <v/>
      </c>
      <c r="TU31" s="73" t="str">
        <f t="shared" si="549"/>
        <v/>
      </c>
      <c r="TV31" s="73" t="str">
        <f t="shared" si="549"/>
        <v/>
      </c>
      <c r="TW31" s="73" t="str">
        <f t="shared" si="549"/>
        <v/>
      </c>
      <c r="TX31" s="73" t="str">
        <f t="shared" si="549"/>
        <v/>
      </c>
      <c r="TY31" s="73" t="str">
        <f t="shared" si="549"/>
        <v/>
      </c>
      <c r="TZ31" s="73" t="str">
        <f t="shared" si="549"/>
        <v/>
      </c>
      <c r="UA31" s="73" t="str">
        <f t="shared" si="549"/>
        <v/>
      </c>
      <c r="UB31" s="73" t="str">
        <f t="shared" ref="UB31:UG31" si="550">IFERROR(TB31/TB$10,"")</f>
        <v/>
      </c>
      <c r="UC31" s="73" t="str">
        <f t="shared" si="550"/>
        <v/>
      </c>
      <c r="UD31" s="73" t="str">
        <f t="shared" si="550"/>
        <v/>
      </c>
      <c r="UE31" s="73" t="str">
        <f t="shared" si="550"/>
        <v/>
      </c>
      <c r="UF31" s="73" t="str">
        <f t="shared" si="550"/>
        <v/>
      </c>
      <c r="UG31" s="62" t="str">
        <f t="shared" si="550"/>
        <v/>
      </c>
      <c r="UH31" s="71">
        <f t="shared" ref="UH31:VF31" si="551">UH25+UH27+UH28+UH30</f>
        <v>0</v>
      </c>
      <c r="UI31" s="71">
        <f t="shared" si="551"/>
        <v>0</v>
      </c>
      <c r="UJ31" s="71">
        <f t="shared" si="551"/>
        <v>0</v>
      </c>
      <c r="UK31" s="71">
        <f t="shared" si="551"/>
        <v>0</v>
      </c>
      <c r="UL31" s="71">
        <f t="shared" si="551"/>
        <v>0</v>
      </c>
      <c r="UM31" s="71">
        <f t="shared" si="551"/>
        <v>0</v>
      </c>
      <c r="UN31" s="71">
        <f t="shared" si="551"/>
        <v>0</v>
      </c>
      <c r="UO31" s="71">
        <f t="shared" si="551"/>
        <v>0</v>
      </c>
      <c r="UP31" s="71">
        <f t="shared" si="551"/>
        <v>0</v>
      </c>
      <c r="UQ31" s="71">
        <f t="shared" si="551"/>
        <v>0</v>
      </c>
      <c r="UR31" s="71">
        <f t="shared" si="551"/>
        <v>0</v>
      </c>
      <c r="US31" s="71">
        <f t="shared" si="551"/>
        <v>0</v>
      </c>
      <c r="UT31" s="71">
        <f t="shared" si="551"/>
        <v>0</v>
      </c>
      <c r="UU31" s="71">
        <f t="shared" si="551"/>
        <v>0</v>
      </c>
      <c r="UV31" s="71">
        <f t="shared" si="551"/>
        <v>0</v>
      </c>
      <c r="UW31" s="71">
        <f t="shared" si="551"/>
        <v>0</v>
      </c>
      <c r="UX31" s="71">
        <f t="shared" si="551"/>
        <v>0</v>
      </c>
      <c r="UY31" s="71">
        <f t="shared" si="551"/>
        <v>0</v>
      </c>
      <c r="UZ31" s="71">
        <f t="shared" si="551"/>
        <v>0</v>
      </c>
      <c r="VA31" s="71">
        <f t="shared" si="551"/>
        <v>0</v>
      </c>
      <c r="VB31" s="71">
        <f t="shared" si="551"/>
        <v>0</v>
      </c>
      <c r="VC31" s="71">
        <f t="shared" si="551"/>
        <v>0</v>
      </c>
      <c r="VD31" s="71">
        <f t="shared" si="551"/>
        <v>0</v>
      </c>
      <c r="VE31" s="71">
        <f t="shared" si="551"/>
        <v>0</v>
      </c>
      <c r="VF31" s="59">
        <f t="shared" si="551"/>
        <v>0</v>
      </c>
      <c r="VG31" s="73" t="str">
        <f t="shared" ref="VG31:WE31" si="552">IFERROR(UH31/UH$10,"")</f>
        <v/>
      </c>
      <c r="VH31" s="73" t="str">
        <f t="shared" si="552"/>
        <v/>
      </c>
      <c r="VI31" s="73" t="str">
        <f t="shared" si="552"/>
        <v/>
      </c>
      <c r="VJ31" s="73" t="str">
        <f t="shared" si="552"/>
        <v/>
      </c>
      <c r="VK31" s="73" t="str">
        <f t="shared" si="552"/>
        <v/>
      </c>
      <c r="VL31" s="73" t="str">
        <f t="shared" si="552"/>
        <v/>
      </c>
      <c r="VM31" s="73" t="str">
        <f t="shared" si="552"/>
        <v/>
      </c>
      <c r="VN31" s="73" t="str">
        <f t="shared" si="552"/>
        <v/>
      </c>
      <c r="VO31" s="73" t="str">
        <f t="shared" si="552"/>
        <v/>
      </c>
      <c r="VP31" s="73" t="str">
        <f t="shared" si="552"/>
        <v/>
      </c>
      <c r="VQ31" s="73" t="str">
        <f t="shared" si="552"/>
        <v/>
      </c>
      <c r="VR31" s="73" t="str">
        <f t="shared" si="552"/>
        <v/>
      </c>
      <c r="VS31" s="73" t="str">
        <f t="shared" si="552"/>
        <v/>
      </c>
      <c r="VT31" s="73" t="str">
        <f t="shared" si="552"/>
        <v/>
      </c>
      <c r="VU31" s="73" t="str">
        <f t="shared" si="552"/>
        <v/>
      </c>
      <c r="VV31" s="73" t="str">
        <f t="shared" si="552"/>
        <v/>
      </c>
      <c r="VW31" s="73" t="str">
        <f t="shared" si="552"/>
        <v/>
      </c>
      <c r="VX31" s="73" t="str">
        <f t="shared" si="552"/>
        <v/>
      </c>
      <c r="VY31" s="73" t="str">
        <f t="shared" si="552"/>
        <v/>
      </c>
      <c r="VZ31" s="73" t="str">
        <f t="shared" si="552"/>
        <v/>
      </c>
      <c r="WA31" s="73" t="str">
        <f t="shared" si="552"/>
        <v/>
      </c>
      <c r="WB31" s="73" t="str">
        <f t="shared" si="552"/>
        <v/>
      </c>
      <c r="WC31" s="73" t="str">
        <f t="shared" si="552"/>
        <v/>
      </c>
      <c r="WD31" s="73" t="str">
        <f t="shared" si="552"/>
        <v/>
      </c>
      <c r="WE31" s="62" t="str">
        <f t="shared" si="552"/>
        <v/>
      </c>
      <c r="WF31" s="71">
        <f t="shared" ref="WF31:XD31" si="553">WF25+WF27+WF28+WF30</f>
        <v>31058.8999999986</v>
      </c>
      <c r="WG31" s="71">
        <f t="shared" si="553"/>
        <v>1238.38</v>
      </c>
      <c r="WH31" s="71">
        <f t="shared" si="553"/>
        <v>10571.92</v>
      </c>
      <c r="WI31" s="71">
        <f t="shared" si="553"/>
        <v>9345.15000000007</v>
      </c>
      <c r="WJ31" s="71">
        <f t="shared" si="553"/>
        <v>3781.82000000001</v>
      </c>
      <c r="WK31" s="71">
        <f t="shared" si="553"/>
        <v>9914.61999999998</v>
      </c>
      <c r="WL31" s="71">
        <f t="shared" si="553"/>
        <v>20203.1499999997</v>
      </c>
      <c r="WM31" s="71">
        <f t="shared" si="553"/>
        <v>10489.6000000001</v>
      </c>
      <c r="WN31" s="71">
        <f t="shared" si="553"/>
        <v>10933.55</v>
      </c>
      <c r="WO31" s="71">
        <f t="shared" si="553"/>
        <v>13802.5800000003</v>
      </c>
      <c r="WP31" s="71">
        <f t="shared" si="553"/>
        <v>1662.78000000003</v>
      </c>
      <c r="WQ31" s="71">
        <f t="shared" si="553"/>
        <v>1805.74</v>
      </c>
      <c r="WR31" s="71">
        <f t="shared" si="553"/>
        <v>84.86</v>
      </c>
      <c r="WS31" s="71">
        <f t="shared" si="553"/>
        <v>5174.51000000002</v>
      </c>
      <c r="WT31" s="71">
        <f t="shared" si="553"/>
        <v>17401.95</v>
      </c>
      <c r="WU31" s="71">
        <f t="shared" si="553"/>
        <v>658.729999999999</v>
      </c>
      <c r="WV31" s="71">
        <f t="shared" si="553"/>
        <v>2227.33</v>
      </c>
      <c r="WW31" s="71">
        <f t="shared" si="553"/>
        <v>14864.1300000001</v>
      </c>
      <c r="WX31" s="71">
        <f t="shared" si="553"/>
        <v>11291.3900000003</v>
      </c>
      <c r="WY31" s="71">
        <f t="shared" si="553"/>
        <v>5337.27000000001</v>
      </c>
      <c r="WZ31" s="71">
        <f t="shared" si="553"/>
        <v>80.05</v>
      </c>
      <c r="XA31" s="71">
        <f t="shared" si="553"/>
        <v>1645.18</v>
      </c>
      <c r="XB31" s="71">
        <f t="shared" si="553"/>
        <v>196.91</v>
      </c>
      <c r="XC31" s="71">
        <f t="shared" si="553"/>
        <v>0</v>
      </c>
      <c r="XD31" s="59">
        <f t="shared" si="553"/>
        <v>183770.499999999</v>
      </c>
      <c r="XE31" s="73">
        <f t="shared" ref="XE31:YC31" si="554">IFERROR(WF31/WF$10,"")</f>
        <v>0.0182136012579752</v>
      </c>
      <c r="XF31" s="73">
        <f t="shared" si="554"/>
        <v>0.00801759548790607</v>
      </c>
      <c r="XG31" s="73">
        <f t="shared" si="554"/>
        <v>0.00795137458472793</v>
      </c>
      <c r="XH31" s="73">
        <f t="shared" si="554"/>
        <v>0.00740185353219251</v>
      </c>
      <c r="XI31" s="73">
        <f t="shared" si="554"/>
        <v>0.00892247809441543</v>
      </c>
      <c r="XJ31" s="73">
        <f t="shared" si="554"/>
        <v>0.00929283344739932</v>
      </c>
      <c r="XK31" s="73">
        <f t="shared" si="554"/>
        <v>0.00785317584749511</v>
      </c>
      <c r="XL31" s="73">
        <f t="shared" si="554"/>
        <v>0.0320168659927389</v>
      </c>
      <c r="XM31" s="73">
        <f t="shared" si="554"/>
        <v>0.0213393447158008</v>
      </c>
      <c r="XN31" s="73">
        <f t="shared" si="554"/>
        <v>0.00718396860413869</v>
      </c>
      <c r="XO31" s="73">
        <f t="shared" si="554"/>
        <v>0.00752570983214964</v>
      </c>
      <c r="XP31" s="73">
        <f t="shared" si="554"/>
        <v>0.00677220476005278</v>
      </c>
      <c r="XQ31" s="73">
        <f t="shared" si="554"/>
        <v>0.0265484510796453</v>
      </c>
      <c r="XR31" s="73">
        <f t="shared" si="554"/>
        <v>0.00713489416212641</v>
      </c>
      <c r="XS31" s="73">
        <f t="shared" si="554"/>
        <v>0.00689198080164716</v>
      </c>
      <c r="XT31" s="73">
        <f t="shared" si="554"/>
        <v>0.00917647052267977</v>
      </c>
      <c r="XU31" s="73">
        <f t="shared" si="554"/>
        <v>0.00722314733128205</v>
      </c>
      <c r="XV31" s="73">
        <f t="shared" si="554"/>
        <v>0.00690522566360222</v>
      </c>
      <c r="XW31" s="73">
        <f t="shared" si="554"/>
        <v>0.00704155062972255</v>
      </c>
      <c r="XX31" s="73">
        <f t="shared" si="554"/>
        <v>0.00696537963829305</v>
      </c>
      <c r="XY31" s="73">
        <f t="shared" si="554"/>
        <v>0.0111390030696616</v>
      </c>
      <c r="XZ31" s="73">
        <f t="shared" si="554"/>
        <v>0.00768249593561067</v>
      </c>
      <c r="YA31" s="73">
        <f t="shared" si="554"/>
        <v>0.00683668750321154</v>
      </c>
      <c r="YB31" s="73" t="str">
        <f t="shared" si="554"/>
        <v/>
      </c>
      <c r="YC31" s="62">
        <f t="shared" si="554"/>
        <v>0.00911101643068039</v>
      </c>
    </row>
    <row r="32" s="18" customFormat="1" customHeight="1" spans="1:653">
      <c r="A32" s="67"/>
      <c r="B32" s="68" t="s">
        <v>81</v>
      </c>
      <c r="C32" s="37">
        <v>5390.96000000057</v>
      </c>
      <c r="D32" s="49">
        <v>0</v>
      </c>
      <c r="E32" s="49">
        <v>9041.51999999951</v>
      </c>
      <c r="F32" s="49">
        <v>0</v>
      </c>
      <c r="G32" s="49">
        <v>1778.16999999998</v>
      </c>
      <c r="H32" s="49">
        <v>4381.58999999976</v>
      </c>
      <c r="I32" s="49">
        <v>14506.2099999981</v>
      </c>
      <c r="J32" s="49">
        <v>755.639999999995</v>
      </c>
      <c r="K32" s="49">
        <v>2667.20000000004</v>
      </c>
      <c r="L32" s="46">
        <v>0</v>
      </c>
      <c r="M32" s="37">
        <v>0</v>
      </c>
      <c r="N32" s="37">
        <v>0</v>
      </c>
      <c r="O32" s="49">
        <v>0</v>
      </c>
      <c r="P32" s="37">
        <v>2708.51000000016</v>
      </c>
      <c r="Q32" s="46">
        <v>13</v>
      </c>
      <c r="R32" s="49">
        <v>609.309999999994</v>
      </c>
      <c r="S32" s="40" t="str">
        <f>IFERROR(#REF!/#REF!,"")</f>
        <v/>
      </c>
      <c r="T32" s="49">
        <v>16.89</v>
      </c>
      <c r="U32" s="49">
        <v>0.64</v>
      </c>
      <c r="V32" s="49">
        <v>13</v>
      </c>
      <c r="W32" s="45"/>
      <c r="X32" s="46"/>
      <c r="Y32" s="45"/>
      <c r="Z32" s="45"/>
      <c r="AA32" s="47">
        <f>SUM(C32:Z32)</f>
        <v>41882.6399999981</v>
      </c>
      <c r="AB32" s="40">
        <f t="shared" ref="AB32:AZ32" si="555">IFERROR(C32/C$10,"")</f>
        <v>0.0175311485065475</v>
      </c>
      <c r="AC32" s="40">
        <f t="shared" si="555"/>
        <v>0</v>
      </c>
      <c r="AD32" s="40">
        <f t="shared" si="555"/>
        <v>0.0504538633461404</v>
      </c>
      <c r="AE32" s="40">
        <f t="shared" si="555"/>
        <v>0</v>
      </c>
      <c r="AF32" s="40">
        <f t="shared" si="555"/>
        <v>0.0206858073912002</v>
      </c>
      <c r="AG32" s="40">
        <f t="shared" si="555"/>
        <v>0.0296812576818096</v>
      </c>
      <c r="AH32" s="40">
        <f t="shared" si="555"/>
        <v>0.0332105914565895</v>
      </c>
      <c r="AI32" s="40">
        <f t="shared" si="555"/>
        <v>0.0138215898413394</v>
      </c>
      <c r="AJ32" s="40">
        <f t="shared" si="555"/>
        <v>0.0437381274728989</v>
      </c>
      <c r="AK32" s="40">
        <f t="shared" si="555"/>
        <v>0</v>
      </c>
      <c r="AL32" s="40">
        <f t="shared" si="555"/>
        <v>0</v>
      </c>
      <c r="AM32" s="40">
        <f t="shared" si="555"/>
        <v>0</v>
      </c>
      <c r="AN32" s="40">
        <f t="shared" si="555"/>
        <v>0</v>
      </c>
      <c r="AO32" s="40">
        <f t="shared" si="555"/>
        <v>0.0239937989303174</v>
      </c>
      <c r="AP32" s="40">
        <f t="shared" si="555"/>
        <v>4.38235951967345e-5</v>
      </c>
      <c r="AQ32" s="40">
        <f t="shared" si="555"/>
        <v>0.0172913157189753</v>
      </c>
      <c r="AR32" s="40" t="str">
        <f t="shared" si="555"/>
        <v/>
      </c>
      <c r="AS32" s="40">
        <f t="shared" si="555"/>
        <v>5.89479065588086e-5</v>
      </c>
      <c r="AT32" s="40">
        <f t="shared" si="555"/>
        <v>3.13355730434178e-6</v>
      </c>
      <c r="AU32" s="40">
        <f t="shared" si="555"/>
        <v>0.000148368172653079</v>
      </c>
      <c r="AV32" s="40" t="str">
        <f t="shared" si="555"/>
        <v/>
      </c>
      <c r="AW32" s="40" t="str">
        <f t="shared" si="555"/>
        <v/>
      </c>
      <c r="AX32" s="40" t="str">
        <f t="shared" si="555"/>
        <v/>
      </c>
      <c r="AY32" s="40" t="str">
        <f t="shared" si="555"/>
        <v/>
      </c>
      <c r="AZ32" s="41">
        <f t="shared" si="555"/>
        <v>0.0146094288256516</v>
      </c>
      <c r="BA32" s="37">
        <v>3327.50999999994</v>
      </c>
      <c r="BB32" s="49">
        <v>5.02</v>
      </c>
      <c r="BC32" s="49">
        <v>6417.35000000009</v>
      </c>
      <c r="BD32" s="49">
        <v>13</v>
      </c>
      <c r="BE32" s="49">
        <v>1406.66</v>
      </c>
      <c r="BF32" s="49">
        <v>3228.7099999999</v>
      </c>
      <c r="BG32" s="49">
        <v>10078.9099999993</v>
      </c>
      <c r="BH32" s="49">
        <v>1030.07999999999</v>
      </c>
      <c r="BI32" s="49">
        <v>1286.23999999999</v>
      </c>
      <c r="BJ32" s="46">
        <v>0</v>
      </c>
      <c r="BK32" s="37">
        <v>0</v>
      </c>
      <c r="BL32" s="37">
        <v>0</v>
      </c>
      <c r="BM32" s="49">
        <v>0</v>
      </c>
      <c r="BN32" s="37">
        <v>1507.80999999999</v>
      </c>
      <c r="BO32" s="46">
        <v>15.3</v>
      </c>
      <c r="BP32" s="49">
        <v>279.39</v>
      </c>
      <c r="BQ32" s="40" t="str">
        <f>IFERROR(#REF!/#REF!,"")</f>
        <v/>
      </c>
      <c r="BR32" s="46">
        <v>2.82</v>
      </c>
      <c r="BS32" s="46">
        <v>8.75</v>
      </c>
      <c r="BT32" s="46">
        <v>0</v>
      </c>
      <c r="BU32" s="45"/>
      <c r="BV32" s="45"/>
      <c r="BW32" s="45"/>
      <c r="BX32" s="45"/>
      <c r="BY32" s="47">
        <f>SUM(BA32:BX32)</f>
        <v>28607.5499999992</v>
      </c>
      <c r="BZ32" s="40">
        <f t="shared" ref="BZ32:CX32" si="556">IFERROR(BA32/BA$10,"")</f>
        <v>0.0167329865890115</v>
      </c>
      <c r="CA32" s="40">
        <f t="shared" si="556"/>
        <v>0.000452009144631225</v>
      </c>
      <c r="CB32" s="40">
        <f t="shared" si="556"/>
        <v>0.0451956038210456</v>
      </c>
      <c r="CC32" s="40">
        <f t="shared" si="556"/>
        <v>0.000136989794681806</v>
      </c>
      <c r="CD32" s="40">
        <f t="shared" si="556"/>
        <v>0.0211869327416632</v>
      </c>
      <c r="CE32" s="40">
        <f t="shared" si="556"/>
        <v>0.0287766558914596</v>
      </c>
      <c r="CF32" s="40">
        <f t="shared" si="556"/>
        <v>0.036880836255087</v>
      </c>
      <c r="CG32" s="40">
        <f t="shared" si="556"/>
        <v>0.0233273019201622</v>
      </c>
      <c r="CH32" s="40">
        <f t="shared" si="556"/>
        <v>0.0416231689708307</v>
      </c>
      <c r="CI32" s="40">
        <f t="shared" si="556"/>
        <v>0</v>
      </c>
      <c r="CJ32" s="40">
        <f t="shared" si="556"/>
        <v>0</v>
      </c>
      <c r="CK32" s="40">
        <f t="shared" si="556"/>
        <v>0</v>
      </c>
      <c r="CL32" s="40">
        <f t="shared" si="556"/>
        <v>0</v>
      </c>
      <c r="CM32" s="40">
        <f t="shared" si="556"/>
        <v>0.0225784449008286</v>
      </c>
      <c r="CN32" s="40">
        <f t="shared" si="556"/>
        <v>6.38253964089033e-5</v>
      </c>
      <c r="CO32" s="40">
        <f t="shared" si="556"/>
        <v>0.0166127950452379</v>
      </c>
      <c r="CP32" s="40" t="str">
        <f t="shared" si="556"/>
        <v/>
      </c>
      <c r="CQ32" s="40">
        <f t="shared" si="556"/>
        <v>1.3586652780658e-5</v>
      </c>
      <c r="CR32" s="40">
        <f t="shared" si="556"/>
        <v>4.40203266247882e-5</v>
      </c>
      <c r="CS32" s="40">
        <f t="shared" si="556"/>
        <v>0</v>
      </c>
      <c r="CT32" s="40" t="str">
        <f t="shared" si="556"/>
        <v/>
      </c>
      <c r="CU32" s="40" t="str">
        <f t="shared" si="556"/>
        <v/>
      </c>
      <c r="CV32" s="40" t="str">
        <f t="shared" si="556"/>
        <v/>
      </c>
      <c r="CW32" s="40" t="str">
        <f t="shared" si="556"/>
        <v/>
      </c>
      <c r="CX32" s="41">
        <f t="shared" si="556"/>
        <v>0.0143775849924118</v>
      </c>
      <c r="CY32" s="42">
        <v>6567.73999999879</v>
      </c>
      <c r="CZ32" s="49">
        <v>1.71</v>
      </c>
      <c r="DA32" s="49">
        <v>14187.6999999985</v>
      </c>
      <c r="DB32" s="49">
        <v>13</v>
      </c>
      <c r="DC32" s="49">
        <v>2795.58999999994</v>
      </c>
      <c r="DD32" s="49">
        <v>7576.42999999974</v>
      </c>
      <c r="DE32" s="49">
        <v>18312.5999999985</v>
      </c>
      <c r="DF32" s="49">
        <v>1686.20000000003</v>
      </c>
      <c r="DG32" s="49">
        <v>3045.76000000002</v>
      </c>
      <c r="DH32" s="46">
        <v>16</v>
      </c>
      <c r="DI32" s="49">
        <v>0</v>
      </c>
      <c r="DJ32" s="49">
        <v>767.15</v>
      </c>
      <c r="DK32" s="49">
        <v>0</v>
      </c>
      <c r="DL32" s="49">
        <v>3470.14999999987</v>
      </c>
      <c r="DM32" s="46">
        <v>30.59</v>
      </c>
      <c r="DN32" s="49">
        <v>232.14</v>
      </c>
      <c r="DO32" s="49"/>
      <c r="DP32" s="46">
        <v>30.19</v>
      </c>
      <c r="DQ32" s="46">
        <v>1.88</v>
      </c>
      <c r="DR32" s="46">
        <v>0</v>
      </c>
      <c r="DS32" s="45"/>
      <c r="DT32" s="45"/>
      <c r="DU32" s="45"/>
      <c r="DV32" s="45"/>
      <c r="DW32" s="47">
        <f>SUM(CY32:DV32)</f>
        <v>58734.8299999954</v>
      </c>
      <c r="DX32" s="40">
        <f t="shared" ref="DX32:EV32" si="557">IFERROR(CY32/CY$10,"")</f>
        <v>0.0173070192280426</v>
      </c>
      <c r="DY32" s="40">
        <f t="shared" si="557"/>
        <v>3.35398551548985e-5</v>
      </c>
      <c r="DZ32" s="40">
        <f t="shared" si="557"/>
        <v>0.0409915768155906</v>
      </c>
      <c r="EA32" s="40">
        <f t="shared" si="557"/>
        <v>5.10102781786686e-5</v>
      </c>
      <c r="EB32" s="40">
        <f t="shared" si="557"/>
        <v>0.0235177422213718</v>
      </c>
      <c r="EC32" s="40">
        <f t="shared" si="557"/>
        <v>0.0322114087899152</v>
      </c>
      <c r="ED32" s="40">
        <f t="shared" si="557"/>
        <v>0.0349371201091803</v>
      </c>
      <c r="EE32" s="40">
        <f t="shared" si="557"/>
        <v>0.0114882315120523</v>
      </c>
      <c r="EF32" s="40">
        <f t="shared" si="557"/>
        <v>0.0422697449681731</v>
      </c>
      <c r="EG32" s="40">
        <f t="shared" si="557"/>
        <v>5.05785666432489e-5</v>
      </c>
      <c r="EH32" s="40">
        <f t="shared" si="557"/>
        <v>0</v>
      </c>
      <c r="EI32" s="40">
        <f t="shared" si="557"/>
        <v>0.0106237321005382</v>
      </c>
      <c r="EJ32" s="40">
        <f t="shared" si="557"/>
        <v>0</v>
      </c>
      <c r="EK32" s="40">
        <f t="shared" si="557"/>
        <v>0.0229686193385292</v>
      </c>
      <c r="EL32" s="40">
        <f t="shared" si="557"/>
        <v>5.74934077107652e-5</v>
      </c>
      <c r="EM32" s="40">
        <f t="shared" si="557"/>
        <v>0.0134804213343027</v>
      </c>
      <c r="EN32" s="40">
        <f t="shared" si="557"/>
        <v>0</v>
      </c>
      <c r="EO32" s="40">
        <f t="shared" si="557"/>
        <v>6.75307304527764e-5</v>
      </c>
      <c r="EP32" s="40">
        <f t="shared" si="557"/>
        <v>5.85078870499003e-6</v>
      </c>
      <c r="EQ32" s="40">
        <f t="shared" si="557"/>
        <v>0</v>
      </c>
      <c r="ER32" s="40" t="str">
        <f t="shared" si="557"/>
        <v/>
      </c>
      <c r="ES32" s="40" t="str">
        <f t="shared" si="557"/>
        <v/>
      </c>
      <c r="ET32" s="40" t="str">
        <f t="shared" si="557"/>
        <v/>
      </c>
      <c r="EU32" s="40" t="str">
        <f t="shared" si="557"/>
        <v/>
      </c>
      <c r="EV32" s="41">
        <f t="shared" si="557"/>
        <v>0.0139490938843288</v>
      </c>
      <c r="EW32" s="37">
        <v>5942.34000000007</v>
      </c>
      <c r="EX32" s="49">
        <v>1.76</v>
      </c>
      <c r="EY32" s="49">
        <v>12036.549999998</v>
      </c>
      <c r="EZ32" s="49">
        <v>16.77</v>
      </c>
      <c r="FA32" s="49">
        <v>1507.24999999998</v>
      </c>
      <c r="FB32" s="49">
        <v>7124.83999999988</v>
      </c>
      <c r="FC32" s="49">
        <v>17324.9800000021</v>
      </c>
      <c r="FD32" s="49">
        <v>196.08</v>
      </c>
      <c r="FE32" s="49">
        <v>4383.58000000004</v>
      </c>
      <c r="FF32" s="46">
        <v>0</v>
      </c>
      <c r="FG32" s="37">
        <v>0</v>
      </c>
      <c r="FH32" s="37">
        <v>0</v>
      </c>
      <c r="FI32" s="49">
        <v>0</v>
      </c>
      <c r="FJ32" s="37">
        <v>3624.54999999973</v>
      </c>
      <c r="FK32" s="46">
        <v>14.72</v>
      </c>
      <c r="FL32" s="49">
        <v>4.11</v>
      </c>
      <c r="FM32" s="45"/>
      <c r="FN32" s="46">
        <v>13</v>
      </c>
      <c r="FO32" s="46">
        <v>13</v>
      </c>
      <c r="FP32" s="46">
        <v>0</v>
      </c>
      <c r="FQ32" s="45"/>
      <c r="FR32" s="45"/>
      <c r="FS32" s="45"/>
      <c r="FT32" s="45"/>
      <c r="FU32" s="47">
        <f>SUM(EW32:FT32)</f>
        <v>52203.5299999998</v>
      </c>
      <c r="FV32" s="40">
        <f t="shared" ref="FV32:GT32" si="558">IFERROR(EW32/EW$10,"")</f>
        <v>0.0191062097866541</v>
      </c>
      <c r="FW32" s="40">
        <f t="shared" si="558"/>
        <v>5.15763006898323e-5</v>
      </c>
      <c r="FX32" s="40">
        <f t="shared" si="558"/>
        <v>0.0417102659257872</v>
      </c>
      <c r="FY32" s="40">
        <f t="shared" si="558"/>
        <v>5.6397981012816e-5</v>
      </c>
      <c r="FZ32" s="40">
        <f t="shared" si="558"/>
        <v>0.0200199635131264</v>
      </c>
      <c r="GA32" s="40">
        <f t="shared" si="558"/>
        <v>0.0368855607673353</v>
      </c>
      <c r="GB32" s="40">
        <f t="shared" si="558"/>
        <v>0.0389039628352132</v>
      </c>
      <c r="GC32" s="40">
        <f t="shared" si="558"/>
        <v>0.00357912433021464</v>
      </c>
      <c r="GD32" s="40">
        <f t="shared" si="558"/>
        <v>0.0533332846669173</v>
      </c>
      <c r="GE32" s="40">
        <f t="shared" si="558"/>
        <v>0</v>
      </c>
      <c r="GF32" s="40">
        <f t="shared" si="558"/>
        <v>0</v>
      </c>
      <c r="GG32" s="40">
        <f t="shared" si="558"/>
        <v>0</v>
      </c>
      <c r="GH32" s="40">
        <f t="shared" si="558"/>
        <v>0</v>
      </c>
      <c r="GI32" s="40">
        <f t="shared" si="558"/>
        <v>0.0254586604679819</v>
      </c>
      <c r="GJ32" s="40">
        <f t="shared" si="558"/>
        <v>2.8457392970669e-5</v>
      </c>
      <c r="GK32" s="40">
        <f t="shared" si="558"/>
        <v>0.00186693436658233</v>
      </c>
      <c r="GL32" s="40">
        <f t="shared" si="558"/>
        <v>0</v>
      </c>
      <c r="GM32" s="40">
        <f t="shared" si="558"/>
        <v>3.33657391658488e-5</v>
      </c>
      <c r="GN32" s="40">
        <f t="shared" si="558"/>
        <v>3.83042406241733e-5</v>
      </c>
      <c r="GO32" s="40">
        <f t="shared" si="558"/>
        <v>0</v>
      </c>
      <c r="GP32" s="40" t="str">
        <f t="shared" si="558"/>
        <v/>
      </c>
      <c r="GQ32" s="40" t="str">
        <f t="shared" si="558"/>
        <v/>
      </c>
      <c r="GR32" s="40" t="str">
        <f t="shared" si="558"/>
        <v/>
      </c>
      <c r="GS32" s="40" t="str">
        <f t="shared" si="558"/>
        <v/>
      </c>
      <c r="GT32" s="41">
        <f t="shared" si="558"/>
        <v>0.0135030391242307</v>
      </c>
      <c r="GU32" s="37">
        <v>4932.22999999957</v>
      </c>
      <c r="GV32" s="49">
        <v>0</v>
      </c>
      <c r="GW32" s="49">
        <v>9510.09000000022</v>
      </c>
      <c r="GX32" s="49">
        <v>0</v>
      </c>
      <c r="GY32" s="49">
        <v>1011.73999999998</v>
      </c>
      <c r="GZ32" s="49">
        <v>8490.4600000008</v>
      </c>
      <c r="HA32" s="49">
        <v>18356.7700000006</v>
      </c>
      <c r="HB32" s="49">
        <v>0</v>
      </c>
      <c r="HC32" s="49">
        <v>1972.35000000004</v>
      </c>
      <c r="HD32" s="46">
        <v>0</v>
      </c>
      <c r="HE32" s="37">
        <v>0</v>
      </c>
      <c r="HF32" s="37">
        <v>0</v>
      </c>
      <c r="HG32" s="49"/>
      <c r="HH32" s="37">
        <v>3092.32999999991</v>
      </c>
      <c r="HI32" s="46">
        <v>13.65</v>
      </c>
      <c r="HJ32" s="49">
        <v>4.32</v>
      </c>
      <c r="HK32" s="45"/>
      <c r="HL32" s="46">
        <v>13</v>
      </c>
      <c r="HM32" s="46">
        <v>2.04</v>
      </c>
      <c r="HN32" s="46">
        <v>0</v>
      </c>
      <c r="HO32" s="45"/>
      <c r="HP32" s="46">
        <v>1.54</v>
      </c>
      <c r="HQ32" s="45"/>
      <c r="HR32" s="45"/>
      <c r="HS32" s="47">
        <f>SUM(GU32:HR32)</f>
        <v>47400.5200000011</v>
      </c>
      <c r="HT32" s="40">
        <f t="shared" ref="HT32:IR32" si="559">IFERROR(GU32/GU$10,"")</f>
        <v>0.0185247010599317</v>
      </c>
      <c r="HU32" s="40">
        <f t="shared" si="559"/>
        <v>0</v>
      </c>
      <c r="HV32" s="40">
        <f t="shared" si="559"/>
        <v>0.0463122818814445</v>
      </c>
      <c r="HW32" s="40">
        <f t="shared" si="559"/>
        <v>0</v>
      </c>
      <c r="HX32" s="40">
        <f t="shared" si="559"/>
        <v>0.0251579489709439</v>
      </c>
      <c r="HY32" s="40">
        <f t="shared" si="559"/>
        <v>0.0476131727351602</v>
      </c>
      <c r="HZ32" s="40">
        <f t="shared" si="559"/>
        <v>0.0391992063625454</v>
      </c>
      <c r="IA32" s="40">
        <f t="shared" si="559"/>
        <v>0</v>
      </c>
      <c r="IB32" s="40">
        <f t="shared" si="559"/>
        <v>0.0144419396827982</v>
      </c>
      <c r="IC32" s="40">
        <f t="shared" si="559"/>
        <v>0</v>
      </c>
      <c r="ID32" s="40">
        <f t="shared" si="559"/>
        <v>0</v>
      </c>
      <c r="IE32" s="40">
        <f t="shared" si="559"/>
        <v>0</v>
      </c>
      <c r="IF32" s="40" t="str">
        <f t="shared" si="559"/>
        <v/>
      </c>
      <c r="IG32" s="40">
        <f t="shared" si="559"/>
        <v>0.0238630696130754</v>
      </c>
      <c r="IH32" s="40">
        <f t="shared" si="559"/>
        <v>2.57780514678686e-5</v>
      </c>
      <c r="II32" s="40">
        <f t="shared" si="559"/>
        <v>0.014071661237785</v>
      </c>
      <c r="IJ32" s="40">
        <f t="shared" si="559"/>
        <v>0</v>
      </c>
      <c r="IK32" s="40">
        <f t="shared" si="559"/>
        <v>3.03312857693338e-5</v>
      </c>
      <c r="IL32" s="40">
        <f t="shared" si="559"/>
        <v>6.39644768887873e-6</v>
      </c>
      <c r="IM32" s="40">
        <f t="shared" si="559"/>
        <v>0</v>
      </c>
      <c r="IN32" s="40">
        <f t="shared" si="559"/>
        <v>0</v>
      </c>
      <c r="IO32" s="40">
        <f t="shared" si="559"/>
        <v>1.41896053769395e-5</v>
      </c>
      <c r="IP32" s="40" t="str">
        <f t="shared" si="559"/>
        <v/>
      </c>
      <c r="IQ32" s="40" t="str">
        <f t="shared" si="559"/>
        <v/>
      </c>
      <c r="IR32" s="41">
        <f t="shared" si="559"/>
        <v>0.0124104537006043</v>
      </c>
      <c r="IS32" s="37">
        <v>4161.87999999959</v>
      </c>
      <c r="IT32" s="49">
        <v>0</v>
      </c>
      <c r="IU32" s="49">
        <v>7415.68000000008</v>
      </c>
      <c r="IV32" s="49">
        <v>0</v>
      </c>
      <c r="IW32" s="49">
        <v>1000.57000000001</v>
      </c>
      <c r="IX32" s="49">
        <v>8610.140000001</v>
      </c>
      <c r="IY32" s="49">
        <v>14765.7399999986</v>
      </c>
      <c r="IZ32" s="49">
        <v>0</v>
      </c>
      <c r="JA32" s="49">
        <v>0</v>
      </c>
      <c r="JB32" s="46">
        <v>26.56</v>
      </c>
      <c r="JC32" s="37">
        <v>0</v>
      </c>
      <c r="JD32" s="37">
        <v>0</v>
      </c>
      <c r="JE32" s="49"/>
      <c r="JF32" s="37">
        <v>2932.35999999999</v>
      </c>
      <c r="JG32" s="46">
        <v>0.74</v>
      </c>
      <c r="JH32" s="49"/>
      <c r="JI32" s="45"/>
      <c r="JJ32" s="46">
        <v>26</v>
      </c>
      <c r="JK32" s="46">
        <v>0</v>
      </c>
      <c r="JL32" s="46">
        <v>13</v>
      </c>
      <c r="JM32" s="45"/>
      <c r="JN32" s="46">
        <v>0</v>
      </c>
      <c r="JO32" s="37">
        <v>0</v>
      </c>
      <c r="JP32" s="45"/>
      <c r="JQ32" s="47">
        <f>SUM(IS32:JP32)</f>
        <v>38952.6699999993</v>
      </c>
      <c r="JR32" s="40">
        <f t="shared" ref="JR32:KP32" si="560">IFERROR(IS32/IS$10,"")</f>
        <v>0.0171879149202574</v>
      </c>
      <c r="JS32" s="40">
        <f t="shared" si="560"/>
        <v>0</v>
      </c>
      <c r="JT32" s="40">
        <f t="shared" si="560"/>
        <v>0.0440512189990197</v>
      </c>
      <c r="JU32" s="40">
        <f t="shared" si="560"/>
        <v>0</v>
      </c>
      <c r="JV32" s="40">
        <f t="shared" si="560"/>
        <v>0.026951365952126</v>
      </c>
      <c r="JW32" s="40">
        <f t="shared" si="560"/>
        <v>0.0429651778135652</v>
      </c>
      <c r="JX32" s="40">
        <f t="shared" si="560"/>
        <v>0.0347632889343701</v>
      </c>
      <c r="JY32" s="40">
        <f t="shared" si="560"/>
        <v>0</v>
      </c>
      <c r="JZ32" s="40">
        <f t="shared" si="560"/>
        <v>0</v>
      </c>
      <c r="KA32" s="40">
        <f t="shared" si="560"/>
        <v>7.88444069748741e-5</v>
      </c>
      <c r="KB32" s="40">
        <f t="shared" si="560"/>
        <v>0</v>
      </c>
      <c r="KC32" s="40">
        <f t="shared" si="560"/>
        <v>0</v>
      </c>
      <c r="KD32" s="40" t="str">
        <f t="shared" si="560"/>
        <v/>
      </c>
      <c r="KE32" s="40">
        <f t="shared" si="560"/>
        <v>0.023930494528408</v>
      </c>
      <c r="KF32" s="40">
        <f t="shared" si="560"/>
        <v>1.80597863859177e-6</v>
      </c>
      <c r="KG32" s="40" t="str">
        <f t="shared" si="560"/>
        <v/>
      </c>
      <c r="KH32" s="40">
        <f t="shared" si="560"/>
        <v>0</v>
      </c>
      <c r="KI32" s="40">
        <f t="shared" si="560"/>
        <v>6.61184985394266e-5</v>
      </c>
      <c r="KJ32" s="40">
        <f t="shared" si="560"/>
        <v>0</v>
      </c>
      <c r="KK32" s="40">
        <f t="shared" si="560"/>
        <v>6.73548711068702e-5</v>
      </c>
      <c r="KL32" s="40">
        <f t="shared" si="560"/>
        <v>0</v>
      </c>
      <c r="KM32" s="40">
        <f t="shared" si="560"/>
        <v>0</v>
      </c>
      <c r="KN32" s="40">
        <f t="shared" si="560"/>
        <v>0</v>
      </c>
      <c r="KO32" s="40" t="str">
        <f t="shared" si="560"/>
        <v/>
      </c>
      <c r="KP32" s="41">
        <f t="shared" si="560"/>
        <v>0.0113980972504322</v>
      </c>
      <c r="KQ32" s="37"/>
      <c r="KR32" s="49"/>
      <c r="KS32" s="49"/>
      <c r="KT32" s="49"/>
      <c r="KU32" s="49"/>
      <c r="KV32" s="49"/>
      <c r="KW32" s="49"/>
      <c r="KX32" s="49"/>
      <c r="KY32" s="45"/>
      <c r="KZ32" s="49"/>
      <c r="LA32" s="49"/>
      <c r="LB32" s="49"/>
      <c r="LC32" s="49"/>
      <c r="LD32" s="49"/>
      <c r="LE32" s="49"/>
      <c r="LF32" s="49"/>
      <c r="LG32" s="49"/>
      <c r="LH32" s="49"/>
      <c r="LI32" s="49"/>
      <c r="LJ32" s="49"/>
      <c r="LK32" s="45"/>
      <c r="LL32" s="45"/>
      <c r="LM32" s="45"/>
      <c r="LN32" s="45"/>
      <c r="LO32" s="47">
        <f>SUM(KQ32:LN32)</f>
        <v>0</v>
      </c>
      <c r="LP32" s="40" t="str">
        <f t="shared" ref="LP32:MN32" si="561">IFERROR(KQ32/KQ$10,"")</f>
        <v/>
      </c>
      <c r="LQ32" s="40" t="str">
        <f t="shared" si="561"/>
        <v/>
      </c>
      <c r="LR32" s="40" t="str">
        <f t="shared" si="561"/>
        <v/>
      </c>
      <c r="LS32" s="40" t="str">
        <f t="shared" si="561"/>
        <v/>
      </c>
      <c r="LT32" s="40" t="str">
        <f t="shared" si="561"/>
        <v/>
      </c>
      <c r="LU32" s="40" t="str">
        <f t="shared" si="561"/>
        <v/>
      </c>
      <c r="LV32" s="40" t="str">
        <f t="shared" si="561"/>
        <v/>
      </c>
      <c r="LW32" s="40" t="str">
        <f t="shared" si="561"/>
        <v/>
      </c>
      <c r="LX32" s="40" t="str">
        <f t="shared" si="561"/>
        <v/>
      </c>
      <c r="LY32" s="40" t="str">
        <f t="shared" si="561"/>
        <v/>
      </c>
      <c r="LZ32" s="40" t="str">
        <f t="shared" si="561"/>
        <v/>
      </c>
      <c r="MA32" s="40" t="str">
        <f t="shared" si="561"/>
        <v/>
      </c>
      <c r="MB32" s="40" t="str">
        <f t="shared" si="561"/>
        <v/>
      </c>
      <c r="MC32" s="40" t="str">
        <f t="shared" si="561"/>
        <v/>
      </c>
      <c r="MD32" s="40" t="str">
        <f t="shared" si="561"/>
        <v/>
      </c>
      <c r="ME32" s="40" t="str">
        <f t="shared" si="561"/>
        <v/>
      </c>
      <c r="MF32" s="40" t="str">
        <f t="shared" si="561"/>
        <v/>
      </c>
      <c r="MG32" s="40" t="str">
        <f t="shared" si="561"/>
        <v/>
      </c>
      <c r="MH32" s="40" t="str">
        <f t="shared" si="561"/>
        <v/>
      </c>
      <c r="MI32" s="40" t="str">
        <f t="shared" si="561"/>
        <v/>
      </c>
      <c r="MJ32" s="40" t="str">
        <f t="shared" si="561"/>
        <v/>
      </c>
      <c r="MK32" s="40" t="str">
        <f t="shared" si="561"/>
        <v/>
      </c>
      <c r="ML32" s="40" t="str">
        <f t="shared" si="561"/>
        <v/>
      </c>
      <c r="MM32" s="40" t="str">
        <f t="shared" si="561"/>
        <v/>
      </c>
      <c r="MN32" s="41" t="str">
        <f t="shared" si="561"/>
        <v/>
      </c>
      <c r="MO32" s="37"/>
      <c r="MP32" s="49"/>
      <c r="MQ32" s="49"/>
      <c r="MR32" s="49"/>
      <c r="MS32" s="49"/>
      <c r="MT32" s="49"/>
      <c r="MU32" s="49"/>
      <c r="MV32" s="49"/>
      <c r="MW32" s="45"/>
      <c r="MX32" s="49"/>
      <c r="MY32" s="49"/>
      <c r="MZ32" s="49"/>
      <c r="NA32" s="49"/>
      <c r="NB32" s="49"/>
      <c r="NC32" s="49"/>
      <c r="ND32" s="49"/>
      <c r="NE32" s="49"/>
      <c r="NF32" s="49"/>
      <c r="NG32" s="49"/>
      <c r="NH32" s="49"/>
      <c r="NI32" s="45"/>
      <c r="NJ32" s="45"/>
      <c r="NK32" s="45"/>
      <c r="NL32" s="45"/>
      <c r="NM32" s="47">
        <f>SUM(MO32:NL32)</f>
        <v>0</v>
      </c>
      <c r="NN32" s="40" t="str">
        <f t="shared" ref="NN32:OL32" si="562">IFERROR(MO32/MO$10,"")</f>
        <v/>
      </c>
      <c r="NO32" s="40" t="str">
        <f t="shared" si="562"/>
        <v/>
      </c>
      <c r="NP32" s="40" t="str">
        <f t="shared" si="562"/>
        <v/>
      </c>
      <c r="NQ32" s="40" t="str">
        <f t="shared" si="562"/>
        <v/>
      </c>
      <c r="NR32" s="40" t="str">
        <f t="shared" si="562"/>
        <v/>
      </c>
      <c r="NS32" s="40" t="str">
        <f t="shared" si="562"/>
        <v/>
      </c>
      <c r="NT32" s="40" t="str">
        <f t="shared" si="562"/>
        <v/>
      </c>
      <c r="NU32" s="40" t="str">
        <f t="shared" si="562"/>
        <v/>
      </c>
      <c r="NV32" s="40" t="str">
        <f t="shared" si="562"/>
        <v/>
      </c>
      <c r="NW32" s="40" t="str">
        <f t="shared" si="562"/>
        <v/>
      </c>
      <c r="NX32" s="40" t="str">
        <f t="shared" si="562"/>
        <v/>
      </c>
      <c r="NY32" s="40" t="str">
        <f t="shared" si="562"/>
        <v/>
      </c>
      <c r="NZ32" s="40" t="str">
        <f t="shared" si="562"/>
        <v/>
      </c>
      <c r="OA32" s="40" t="str">
        <f t="shared" si="562"/>
        <v/>
      </c>
      <c r="OB32" s="40" t="str">
        <f t="shared" si="562"/>
        <v/>
      </c>
      <c r="OC32" s="40" t="str">
        <f t="shared" si="562"/>
        <v/>
      </c>
      <c r="OD32" s="40" t="str">
        <f t="shared" si="562"/>
        <v/>
      </c>
      <c r="OE32" s="40" t="str">
        <f t="shared" si="562"/>
        <v/>
      </c>
      <c r="OF32" s="40" t="str">
        <f t="shared" si="562"/>
        <v/>
      </c>
      <c r="OG32" s="40" t="str">
        <f t="shared" si="562"/>
        <v/>
      </c>
      <c r="OH32" s="40" t="str">
        <f t="shared" si="562"/>
        <v/>
      </c>
      <c r="OI32" s="40" t="str">
        <f t="shared" si="562"/>
        <v/>
      </c>
      <c r="OJ32" s="40" t="str">
        <f t="shared" si="562"/>
        <v/>
      </c>
      <c r="OK32" s="40" t="str">
        <f t="shared" si="562"/>
        <v/>
      </c>
      <c r="OL32" s="41" t="str">
        <f t="shared" si="562"/>
        <v/>
      </c>
      <c r="OM32" s="37"/>
      <c r="ON32" s="49"/>
      <c r="OO32" s="49"/>
      <c r="OP32" s="49"/>
      <c r="OQ32" s="49"/>
      <c r="OR32" s="49"/>
      <c r="OS32" s="49"/>
      <c r="OT32" s="49"/>
      <c r="OU32" s="45"/>
      <c r="OV32" s="49"/>
      <c r="OW32" s="49"/>
      <c r="OX32" s="49"/>
      <c r="OY32" s="49"/>
      <c r="OZ32" s="49"/>
      <c r="PA32" s="49"/>
      <c r="PB32" s="49"/>
      <c r="PC32" s="49"/>
      <c r="PD32" s="49"/>
      <c r="PE32" s="49"/>
      <c r="PF32" s="49"/>
      <c r="PG32" s="45"/>
      <c r="PH32" s="45"/>
      <c r="PI32" s="45"/>
      <c r="PJ32" s="45"/>
      <c r="PK32" s="47">
        <f>SUM(OM32:PJ32)</f>
        <v>0</v>
      </c>
      <c r="PL32" s="40" t="str">
        <f t="shared" ref="PL32:QJ32" si="563">IFERROR(OM32/OM$10,"")</f>
        <v/>
      </c>
      <c r="PM32" s="40" t="str">
        <f t="shared" si="563"/>
        <v/>
      </c>
      <c r="PN32" s="40" t="str">
        <f t="shared" si="563"/>
        <v/>
      </c>
      <c r="PO32" s="40" t="str">
        <f t="shared" si="563"/>
        <v/>
      </c>
      <c r="PP32" s="40" t="str">
        <f t="shared" si="563"/>
        <v/>
      </c>
      <c r="PQ32" s="40" t="str">
        <f t="shared" si="563"/>
        <v/>
      </c>
      <c r="PR32" s="40" t="str">
        <f t="shared" si="563"/>
        <v/>
      </c>
      <c r="PS32" s="40" t="str">
        <f t="shared" si="563"/>
        <v/>
      </c>
      <c r="PT32" s="40" t="str">
        <f t="shared" si="563"/>
        <v/>
      </c>
      <c r="PU32" s="40" t="str">
        <f t="shared" si="563"/>
        <v/>
      </c>
      <c r="PV32" s="40" t="str">
        <f t="shared" si="563"/>
        <v/>
      </c>
      <c r="PW32" s="40" t="str">
        <f t="shared" si="563"/>
        <v/>
      </c>
      <c r="PX32" s="40" t="str">
        <f t="shared" si="563"/>
        <v/>
      </c>
      <c r="PY32" s="40" t="str">
        <f t="shared" si="563"/>
        <v/>
      </c>
      <c r="PZ32" s="40" t="str">
        <f t="shared" si="563"/>
        <v/>
      </c>
      <c r="QA32" s="40" t="str">
        <f t="shared" si="563"/>
        <v/>
      </c>
      <c r="QB32" s="40" t="str">
        <f t="shared" si="563"/>
        <v/>
      </c>
      <c r="QC32" s="40" t="str">
        <f t="shared" si="563"/>
        <v/>
      </c>
      <c r="QD32" s="40" t="str">
        <f t="shared" si="563"/>
        <v/>
      </c>
      <c r="QE32" s="40" t="str">
        <f t="shared" si="563"/>
        <v/>
      </c>
      <c r="QF32" s="40" t="str">
        <f t="shared" si="563"/>
        <v/>
      </c>
      <c r="QG32" s="40" t="str">
        <f t="shared" si="563"/>
        <v/>
      </c>
      <c r="QH32" s="40" t="str">
        <f t="shared" si="563"/>
        <v/>
      </c>
      <c r="QI32" s="40" t="str">
        <f t="shared" si="563"/>
        <v/>
      </c>
      <c r="QJ32" s="41" t="str">
        <f t="shared" si="563"/>
        <v/>
      </c>
      <c r="QK32" s="37"/>
      <c r="QL32" s="49"/>
      <c r="QM32" s="49"/>
      <c r="QN32" s="49"/>
      <c r="QO32" s="49"/>
      <c r="QP32" s="49"/>
      <c r="QQ32" s="49"/>
      <c r="QR32" s="49"/>
      <c r="QS32" s="45"/>
      <c r="QT32" s="49"/>
      <c r="QU32" s="49"/>
      <c r="QV32" s="49"/>
      <c r="QW32" s="49"/>
      <c r="QX32" s="49"/>
      <c r="QY32" s="49"/>
      <c r="QZ32" s="49"/>
      <c r="RA32" s="49"/>
      <c r="RB32" s="49"/>
      <c r="RC32" s="49"/>
      <c r="RD32" s="49"/>
      <c r="RE32" s="45"/>
      <c r="RF32" s="45"/>
      <c r="RG32" s="45"/>
      <c r="RH32" s="45"/>
      <c r="RI32" s="47">
        <f>SUM(QK32:RH32)</f>
        <v>0</v>
      </c>
      <c r="RJ32" s="40" t="str">
        <f t="shared" ref="RJ32:SH32" si="564">IFERROR(QK32/QK$10,"")</f>
        <v/>
      </c>
      <c r="RK32" s="40" t="str">
        <f t="shared" si="564"/>
        <v/>
      </c>
      <c r="RL32" s="40" t="str">
        <f t="shared" si="564"/>
        <v/>
      </c>
      <c r="RM32" s="40" t="str">
        <f t="shared" si="564"/>
        <v/>
      </c>
      <c r="RN32" s="40" t="str">
        <f t="shared" si="564"/>
        <v/>
      </c>
      <c r="RO32" s="40" t="str">
        <f t="shared" si="564"/>
        <v/>
      </c>
      <c r="RP32" s="40" t="str">
        <f t="shared" si="564"/>
        <v/>
      </c>
      <c r="RQ32" s="40" t="str">
        <f t="shared" si="564"/>
        <v/>
      </c>
      <c r="RR32" s="40" t="str">
        <f t="shared" si="564"/>
        <v/>
      </c>
      <c r="RS32" s="40" t="str">
        <f t="shared" si="564"/>
        <v/>
      </c>
      <c r="RT32" s="40" t="str">
        <f t="shared" si="564"/>
        <v/>
      </c>
      <c r="RU32" s="40" t="str">
        <f t="shared" si="564"/>
        <v/>
      </c>
      <c r="RV32" s="40" t="str">
        <f t="shared" si="564"/>
        <v/>
      </c>
      <c r="RW32" s="40" t="str">
        <f t="shared" si="564"/>
        <v/>
      </c>
      <c r="RX32" s="40" t="str">
        <f t="shared" si="564"/>
        <v/>
      </c>
      <c r="RY32" s="40" t="str">
        <f t="shared" si="564"/>
        <v/>
      </c>
      <c r="RZ32" s="40" t="str">
        <f t="shared" si="564"/>
        <v/>
      </c>
      <c r="SA32" s="40" t="str">
        <f t="shared" si="564"/>
        <v/>
      </c>
      <c r="SB32" s="40" t="str">
        <f t="shared" si="564"/>
        <v/>
      </c>
      <c r="SC32" s="40" t="str">
        <f t="shared" si="564"/>
        <v/>
      </c>
      <c r="SD32" s="40" t="str">
        <f t="shared" si="564"/>
        <v/>
      </c>
      <c r="SE32" s="40" t="str">
        <f t="shared" si="564"/>
        <v/>
      </c>
      <c r="SF32" s="40" t="str">
        <f t="shared" si="564"/>
        <v/>
      </c>
      <c r="SG32" s="40" t="str">
        <f t="shared" si="564"/>
        <v/>
      </c>
      <c r="SH32" s="41" t="str">
        <f t="shared" si="564"/>
        <v/>
      </c>
      <c r="SI32" s="37"/>
      <c r="SJ32" s="49"/>
      <c r="SK32" s="49"/>
      <c r="SL32" s="49"/>
      <c r="SM32" s="49"/>
      <c r="SN32" s="49"/>
      <c r="SO32" s="49"/>
      <c r="SP32" s="49"/>
      <c r="SQ32" s="45"/>
      <c r="SR32" s="49"/>
      <c r="SS32" s="49"/>
      <c r="ST32" s="49"/>
      <c r="SU32" s="49"/>
      <c r="SV32" s="49"/>
      <c r="SW32" s="49"/>
      <c r="SX32" s="49"/>
      <c r="SY32" s="49"/>
      <c r="SZ32" s="49"/>
      <c r="TA32" s="49"/>
      <c r="TB32" s="49"/>
      <c r="TC32" s="45"/>
      <c r="TD32" s="45"/>
      <c r="TE32" s="45"/>
      <c r="TF32" s="45"/>
      <c r="TG32" s="47">
        <f>SUM(SI32:TF32)</f>
        <v>0</v>
      </c>
      <c r="TH32" s="40" t="str">
        <f t="shared" ref="TH32:UA32" si="565">IFERROR(SI32/SI$10,"")</f>
        <v/>
      </c>
      <c r="TI32" s="40" t="str">
        <f t="shared" si="565"/>
        <v/>
      </c>
      <c r="TJ32" s="40" t="str">
        <f t="shared" si="565"/>
        <v/>
      </c>
      <c r="TK32" s="40" t="str">
        <f t="shared" si="565"/>
        <v/>
      </c>
      <c r="TL32" s="40" t="str">
        <f t="shared" si="565"/>
        <v/>
      </c>
      <c r="TM32" s="40" t="str">
        <f t="shared" si="565"/>
        <v/>
      </c>
      <c r="TN32" s="40" t="str">
        <f t="shared" si="565"/>
        <v/>
      </c>
      <c r="TO32" s="40" t="str">
        <f t="shared" si="565"/>
        <v/>
      </c>
      <c r="TP32" s="40" t="str">
        <f t="shared" si="565"/>
        <v/>
      </c>
      <c r="TQ32" s="40" t="str">
        <f t="shared" si="565"/>
        <v/>
      </c>
      <c r="TR32" s="40" t="str">
        <f t="shared" si="565"/>
        <v/>
      </c>
      <c r="TS32" s="40" t="str">
        <f t="shared" si="565"/>
        <v/>
      </c>
      <c r="TT32" s="40" t="str">
        <f t="shared" si="565"/>
        <v/>
      </c>
      <c r="TU32" s="40" t="str">
        <f t="shared" si="565"/>
        <v/>
      </c>
      <c r="TV32" s="40" t="str">
        <f t="shared" si="565"/>
        <v/>
      </c>
      <c r="TW32" s="40" t="str">
        <f t="shared" si="565"/>
        <v/>
      </c>
      <c r="TX32" s="40" t="str">
        <f t="shared" si="565"/>
        <v/>
      </c>
      <c r="TY32" s="40" t="str">
        <f t="shared" si="565"/>
        <v/>
      </c>
      <c r="TZ32" s="40" t="str">
        <f t="shared" si="565"/>
        <v/>
      </c>
      <c r="UA32" s="40" t="str">
        <f t="shared" si="565"/>
        <v/>
      </c>
      <c r="UB32" s="40" t="str">
        <f t="shared" ref="UB32:UG32" si="566">IFERROR(TB32/TB$10,"")</f>
        <v/>
      </c>
      <c r="UC32" s="40" t="str">
        <f t="shared" si="566"/>
        <v/>
      </c>
      <c r="UD32" s="40" t="str">
        <f t="shared" si="566"/>
        <v/>
      </c>
      <c r="UE32" s="40" t="str">
        <f t="shared" si="566"/>
        <v/>
      </c>
      <c r="UF32" s="40" t="str">
        <f t="shared" si="566"/>
        <v/>
      </c>
      <c r="UG32" s="41" t="str">
        <f t="shared" si="566"/>
        <v/>
      </c>
      <c r="UH32" s="37"/>
      <c r="UI32" s="49"/>
      <c r="UJ32" s="49"/>
      <c r="UK32" s="49"/>
      <c r="UL32" s="49"/>
      <c r="UM32" s="49"/>
      <c r="UN32" s="49"/>
      <c r="UO32" s="49"/>
      <c r="UP32" s="45"/>
      <c r="UQ32" s="49"/>
      <c r="UR32" s="49"/>
      <c r="US32" s="49"/>
      <c r="UT32" s="49"/>
      <c r="UU32" s="49"/>
      <c r="UV32" s="49"/>
      <c r="UW32" s="49"/>
      <c r="UX32" s="49"/>
      <c r="UY32" s="49"/>
      <c r="UZ32" s="49"/>
      <c r="VA32" s="49"/>
      <c r="VB32" s="45"/>
      <c r="VC32" s="45"/>
      <c r="VD32" s="45"/>
      <c r="VE32" s="45"/>
      <c r="VF32" s="47">
        <f>SUM(UH32:VE32)</f>
        <v>0</v>
      </c>
      <c r="VG32" s="40" t="str">
        <f t="shared" ref="VG32:WE32" si="567">IFERROR(UH32/UH$10,"")</f>
        <v/>
      </c>
      <c r="VH32" s="40" t="str">
        <f t="shared" si="567"/>
        <v/>
      </c>
      <c r="VI32" s="40" t="str">
        <f t="shared" si="567"/>
        <v/>
      </c>
      <c r="VJ32" s="40" t="str">
        <f t="shared" si="567"/>
        <v/>
      </c>
      <c r="VK32" s="40" t="str">
        <f t="shared" si="567"/>
        <v/>
      </c>
      <c r="VL32" s="40" t="str">
        <f t="shared" si="567"/>
        <v/>
      </c>
      <c r="VM32" s="40" t="str">
        <f t="shared" si="567"/>
        <v/>
      </c>
      <c r="VN32" s="40" t="str">
        <f t="shared" si="567"/>
        <v/>
      </c>
      <c r="VO32" s="40" t="str">
        <f t="shared" si="567"/>
        <v/>
      </c>
      <c r="VP32" s="40" t="str">
        <f t="shared" si="567"/>
        <v/>
      </c>
      <c r="VQ32" s="40" t="str">
        <f t="shared" si="567"/>
        <v/>
      </c>
      <c r="VR32" s="40" t="str">
        <f t="shared" si="567"/>
        <v/>
      </c>
      <c r="VS32" s="40" t="str">
        <f t="shared" si="567"/>
        <v/>
      </c>
      <c r="VT32" s="40" t="str">
        <f t="shared" si="567"/>
        <v/>
      </c>
      <c r="VU32" s="40" t="str">
        <f t="shared" si="567"/>
        <v/>
      </c>
      <c r="VV32" s="40" t="str">
        <f t="shared" si="567"/>
        <v/>
      </c>
      <c r="VW32" s="40" t="str">
        <f t="shared" si="567"/>
        <v/>
      </c>
      <c r="VX32" s="40" t="str">
        <f t="shared" si="567"/>
        <v/>
      </c>
      <c r="VY32" s="40" t="str">
        <f t="shared" si="567"/>
        <v/>
      </c>
      <c r="VZ32" s="40" t="str">
        <f t="shared" si="567"/>
        <v/>
      </c>
      <c r="WA32" s="40" t="str">
        <f t="shared" si="567"/>
        <v/>
      </c>
      <c r="WB32" s="40" t="str">
        <f t="shared" si="567"/>
        <v/>
      </c>
      <c r="WC32" s="40" t="str">
        <f t="shared" si="567"/>
        <v/>
      </c>
      <c r="WD32" s="40" t="str">
        <f t="shared" si="567"/>
        <v/>
      </c>
      <c r="WE32" s="41" t="str">
        <f t="shared" si="567"/>
        <v/>
      </c>
      <c r="WF32" s="37">
        <f t="shared" ref="WF32:XC32" si="568">SUMIF($C$2:$WE$2,WF$2,$C32:$WE32)</f>
        <v>30322.6599999985</v>
      </c>
      <c r="WG32" s="49">
        <f t="shared" si="568"/>
        <v>8.49</v>
      </c>
      <c r="WH32" s="49">
        <f t="shared" si="568"/>
        <v>58608.8899999964</v>
      </c>
      <c r="WI32" s="49">
        <f t="shared" si="568"/>
        <v>42.77</v>
      </c>
      <c r="WJ32" s="49">
        <f t="shared" si="568"/>
        <v>9499.97999999989</v>
      </c>
      <c r="WK32" s="49">
        <f t="shared" si="568"/>
        <v>39412.1700000011</v>
      </c>
      <c r="WL32" s="49">
        <f t="shared" si="568"/>
        <v>93345.2099999972</v>
      </c>
      <c r="WM32" s="49">
        <f t="shared" si="568"/>
        <v>3668.00000000001</v>
      </c>
      <c r="WN32" s="45">
        <f t="shared" si="568"/>
        <v>13355.1300000001</v>
      </c>
      <c r="WO32" s="49">
        <f t="shared" si="568"/>
        <v>42.56</v>
      </c>
      <c r="WP32" s="49">
        <f t="shared" si="568"/>
        <v>0</v>
      </c>
      <c r="WQ32" s="49">
        <f t="shared" si="568"/>
        <v>767.15</v>
      </c>
      <c r="WR32" s="49">
        <f t="shared" si="568"/>
        <v>0</v>
      </c>
      <c r="WS32" s="49">
        <f t="shared" si="568"/>
        <v>17335.7099999996</v>
      </c>
      <c r="WT32" s="49">
        <f t="shared" si="568"/>
        <v>88</v>
      </c>
      <c r="WU32" s="49">
        <f t="shared" si="568"/>
        <v>1129.26999999999</v>
      </c>
      <c r="WV32" s="49">
        <f t="shared" si="568"/>
        <v>0</v>
      </c>
      <c r="WW32" s="49">
        <f t="shared" si="568"/>
        <v>101.9</v>
      </c>
      <c r="WX32" s="49">
        <f t="shared" si="568"/>
        <v>26.31</v>
      </c>
      <c r="WY32" s="49">
        <f t="shared" si="568"/>
        <v>26</v>
      </c>
      <c r="WZ32" s="45">
        <f t="shared" si="568"/>
        <v>0</v>
      </c>
      <c r="XA32" s="45">
        <f t="shared" si="568"/>
        <v>1.54</v>
      </c>
      <c r="XB32" s="45">
        <f t="shared" si="568"/>
        <v>0</v>
      </c>
      <c r="XC32" s="45">
        <f t="shared" si="568"/>
        <v>0</v>
      </c>
      <c r="XD32" s="47">
        <f>SUM(WF32:XC32)</f>
        <v>267781.739999993</v>
      </c>
      <c r="XE32" s="40">
        <f t="shared" ref="XE32:YC32" si="569">IFERROR(WF32/WF$10,"")</f>
        <v>0.017781854422441</v>
      </c>
      <c r="XF32" s="40">
        <f t="shared" si="569"/>
        <v>5.49664769233372e-5</v>
      </c>
      <c r="XG32" s="40">
        <f t="shared" si="569"/>
        <v>0.0440810409447941</v>
      </c>
      <c r="XH32" s="40">
        <f t="shared" si="569"/>
        <v>3.38761042435778e-5</v>
      </c>
      <c r="XI32" s="40">
        <f t="shared" si="569"/>
        <v>0.0224133785974434</v>
      </c>
      <c r="XJ32" s="40">
        <f t="shared" si="569"/>
        <v>0.0369404709016179</v>
      </c>
      <c r="XK32" s="40">
        <f t="shared" si="569"/>
        <v>0.0362842600609978</v>
      </c>
      <c r="XL32" s="40">
        <f t="shared" si="569"/>
        <v>0.0111956475424579</v>
      </c>
      <c r="XM32" s="40">
        <f t="shared" si="569"/>
        <v>0.0260656166381766</v>
      </c>
      <c r="XN32" s="40">
        <f t="shared" si="569"/>
        <v>2.21516342446221e-5</v>
      </c>
      <c r="XO32" s="40">
        <f t="shared" si="569"/>
        <v>0</v>
      </c>
      <c r="XP32" s="40">
        <f t="shared" si="569"/>
        <v>0.00287710128904189</v>
      </c>
      <c r="XQ32" s="40">
        <f t="shared" si="569"/>
        <v>0</v>
      </c>
      <c r="XR32" s="40">
        <f t="shared" si="569"/>
        <v>0.0239034142508785</v>
      </c>
      <c r="XS32" s="40">
        <f t="shared" si="569"/>
        <v>3.48520890213424e-5</v>
      </c>
      <c r="XT32" s="40">
        <f t="shared" si="569"/>
        <v>0.015731351034789</v>
      </c>
      <c r="XU32" s="40">
        <f t="shared" si="569"/>
        <v>0</v>
      </c>
      <c r="XV32" s="40">
        <f t="shared" si="569"/>
        <v>4.73382899046942e-5</v>
      </c>
      <c r="XW32" s="40">
        <f t="shared" si="569"/>
        <v>1.64074748164748e-5</v>
      </c>
      <c r="XX32" s="40">
        <f t="shared" si="569"/>
        <v>3.39311802842312e-5</v>
      </c>
      <c r="XY32" s="40">
        <f t="shared" si="569"/>
        <v>0</v>
      </c>
      <c r="XZ32" s="40">
        <f t="shared" si="569"/>
        <v>7.1913369606003e-6</v>
      </c>
      <c r="YA32" s="40">
        <f t="shared" si="569"/>
        <v>0</v>
      </c>
      <c r="YB32" s="40" t="str">
        <f t="shared" si="569"/>
        <v/>
      </c>
      <c r="YC32" s="41">
        <f t="shared" si="569"/>
        <v>0.0132761451537441</v>
      </c>
    </row>
    <row r="33" s="18" customFormat="1" customHeight="1" spans="1:653">
      <c r="A33" s="67"/>
      <c r="B33" s="68" t="s">
        <v>82</v>
      </c>
      <c r="C33" s="37">
        <v>128.1</v>
      </c>
      <c r="D33" s="49">
        <v>13.63</v>
      </c>
      <c r="E33" s="49">
        <v>94.75</v>
      </c>
      <c r="F33" s="49">
        <v>847.08</v>
      </c>
      <c r="G33" s="49">
        <v>146.26</v>
      </c>
      <c r="H33" s="49">
        <v>146.96</v>
      </c>
      <c r="I33" s="49">
        <v>213</v>
      </c>
      <c r="J33" s="49">
        <v>57.55</v>
      </c>
      <c r="K33" s="49">
        <v>78.62</v>
      </c>
      <c r="L33" s="46">
        <v>2476.06</v>
      </c>
      <c r="M33" s="37">
        <v>235.29</v>
      </c>
      <c r="N33" s="37">
        <v>191.71</v>
      </c>
      <c r="O33" s="49">
        <v>57</v>
      </c>
      <c r="P33" s="37">
        <v>11.3</v>
      </c>
      <c r="Q33" s="46">
        <v>2000.45</v>
      </c>
      <c r="R33" s="49">
        <v>0</v>
      </c>
      <c r="S33" s="40" t="str">
        <f>IFERROR(#REF!/#REF!,"")</f>
        <v/>
      </c>
      <c r="T33" s="49">
        <v>1512.33</v>
      </c>
      <c r="U33" s="49">
        <v>1457.49</v>
      </c>
      <c r="V33" s="49">
        <v>703.64</v>
      </c>
      <c r="W33" s="45"/>
      <c r="X33" s="46"/>
      <c r="Y33" s="45"/>
      <c r="Z33" s="45"/>
      <c r="AA33" s="47">
        <f>SUM(C33:Z33)</f>
        <v>10371.22</v>
      </c>
      <c r="AB33" s="40">
        <f t="shared" ref="AB33:AZ33" si="570">IFERROR(C33/C$10,"")</f>
        <v>0.0004165751783891</v>
      </c>
      <c r="AC33" s="40">
        <f t="shared" si="570"/>
        <v>0.000819148482231449</v>
      </c>
      <c r="AD33" s="40">
        <f t="shared" si="570"/>
        <v>0.000528727863461792</v>
      </c>
      <c r="AE33" s="40">
        <f t="shared" si="570"/>
        <v>0.00594158076854799</v>
      </c>
      <c r="AF33" s="40">
        <f t="shared" si="570"/>
        <v>0.00170147184410769</v>
      </c>
      <c r="AG33" s="40">
        <f t="shared" si="570"/>
        <v>0.0009955193500348</v>
      </c>
      <c r="AH33" s="40">
        <f t="shared" si="570"/>
        <v>0.000487643290718561</v>
      </c>
      <c r="AI33" s="40">
        <f t="shared" si="570"/>
        <v>0.00105266065238617</v>
      </c>
      <c r="AJ33" s="40">
        <f t="shared" si="570"/>
        <v>0.00128925149292114</v>
      </c>
      <c r="AK33" s="40">
        <f t="shared" si="570"/>
        <v>0.00736003337735837</v>
      </c>
      <c r="AL33" s="40">
        <f t="shared" si="570"/>
        <v>0.00861165950400882</v>
      </c>
      <c r="AM33" s="40">
        <f t="shared" si="570"/>
        <v>0.0041672889015256</v>
      </c>
      <c r="AN33" s="40">
        <f t="shared" si="570"/>
        <v>0.0288008246130836</v>
      </c>
      <c r="AO33" s="40">
        <f t="shared" si="570"/>
        <v>0.00010010298205012</v>
      </c>
      <c r="AP33" s="40">
        <f t="shared" si="570"/>
        <v>0.00674360853933135</v>
      </c>
      <c r="AQ33" s="40">
        <f t="shared" si="570"/>
        <v>0</v>
      </c>
      <c r="AR33" s="40" t="str">
        <f t="shared" si="570"/>
        <v/>
      </c>
      <c r="AS33" s="40">
        <f t="shared" si="570"/>
        <v>0.00527819345921154</v>
      </c>
      <c r="AT33" s="40">
        <f t="shared" si="570"/>
        <v>0.00713613818047672</v>
      </c>
      <c r="AU33" s="40">
        <f t="shared" si="570"/>
        <v>0.00803059853889326</v>
      </c>
      <c r="AV33" s="40" t="str">
        <f t="shared" si="570"/>
        <v/>
      </c>
      <c r="AW33" s="40" t="str">
        <f t="shared" si="570"/>
        <v/>
      </c>
      <c r="AX33" s="40" t="str">
        <f t="shared" si="570"/>
        <v/>
      </c>
      <c r="AY33" s="40" t="str">
        <f t="shared" si="570"/>
        <v/>
      </c>
      <c r="AZ33" s="41">
        <f t="shared" si="570"/>
        <v>0.00361767072049855</v>
      </c>
      <c r="BA33" s="37">
        <v>102.06</v>
      </c>
      <c r="BB33" s="49">
        <v>10.1</v>
      </c>
      <c r="BC33" s="49">
        <v>74.55</v>
      </c>
      <c r="BD33" s="49">
        <v>578.21</v>
      </c>
      <c r="BE33" s="49">
        <v>24.14</v>
      </c>
      <c r="BF33" s="49">
        <v>69.21</v>
      </c>
      <c r="BG33" s="49">
        <v>160.15</v>
      </c>
      <c r="BH33" s="49">
        <v>0</v>
      </c>
      <c r="BI33" s="49">
        <v>5.34</v>
      </c>
      <c r="BJ33" s="46">
        <v>1190.98</v>
      </c>
      <c r="BK33" s="37">
        <v>88.54</v>
      </c>
      <c r="BL33" s="37">
        <v>59.31</v>
      </c>
      <c r="BM33" s="49">
        <v>6.15</v>
      </c>
      <c r="BN33" s="37">
        <v>31.54</v>
      </c>
      <c r="BO33" s="46">
        <v>1543.86</v>
      </c>
      <c r="BP33" s="49">
        <v>0</v>
      </c>
      <c r="BQ33" s="40" t="str">
        <f>IFERROR(#REF!/#REF!,"")</f>
        <v/>
      </c>
      <c r="BR33" s="46">
        <v>1011.04</v>
      </c>
      <c r="BS33" s="46">
        <v>1300.42</v>
      </c>
      <c r="BT33" s="46">
        <v>375.29</v>
      </c>
      <c r="BU33" s="45"/>
      <c r="BV33" s="45"/>
      <c r="BW33" s="45"/>
      <c r="BX33" s="45"/>
      <c r="BY33" s="47">
        <f>SUM(BA33:BX33)</f>
        <v>6630.89</v>
      </c>
      <c r="BZ33" s="40">
        <f t="shared" ref="BZ33:CX33" si="571">IFERROR(BA33/BA$10,"")</f>
        <v>0.000513227191285538</v>
      </c>
      <c r="CA33" s="40">
        <f t="shared" si="571"/>
        <v>0.000909420788999078</v>
      </c>
      <c r="CB33" s="40">
        <f t="shared" si="571"/>
        <v>0.00052503482977536</v>
      </c>
      <c r="CC33" s="40">
        <f t="shared" si="571"/>
        <v>0.00609298993715133</v>
      </c>
      <c r="CD33" s="40">
        <f t="shared" si="571"/>
        <v>0.000363593587920144</v>
      </c>
      <c r="CE33" s="40">
        <f t="shared" si="571"/>
        <v>0.000616850802409625</v>
      </c>
      <c r="CF33" s="40">
        <f t="shared" si="571"/>
        <v>0.000586022290729116</v>
      </c>
      <c r="CG33" s="40">
        <f t="shared" si="571"/>
        <v>0</v>
      </c>
      <c r="CH33" s="40">
        <f t="shared" si="571"/>
        <v>0.000172804237392895</v>
      </c>
      <c r="CI33" s="40">
        <f t="shared" si="571"/>
        <v>0.00666556038519907</v>
      </c>
      <c r="CJ33" s="40">
        <f t="shared" si="571"/>
        <v>0.00513971085498341</v>
      </c>
      <c r="CK33" s="40">
        <f t="shared" si="571"/>
        <v>0.00257755144346792</v>
      </c>
      <c r="CL33" s="40">
        <f t="shared" si="571"/>
        <v>0.00806345876491412</v>
      </c>
      <c r="CM33" s="40">
        <f t="shared" si="571"/>
        <v>0.00047229037622256</v>
      </c>
      <c r="CN33" s="40">
        <f t="shared" si="571"/>
        <v>0.00644035794116663</v>
      </c>
      <c r="CO33" s="40">
        <f t="shared" si="571"/>
        <v>0</v>
      </c>
      <c r="CP33" s="40" t="str">
        <f t="shared" si="571"/>
        <v/>
      </c>
      <c r="CQ33" s="40">
        <f t="shared" si="571"/>
        <v>0.00487115227920444</v>
      </c>
      <c r="CR33" s="40">
        <f t="shared" si="571"/>
        <v>0.00654227578850367</v>
      </c>
      <c r="CS33" s="40">
        <f t="shared" si="571"/>
        <v>0.0056328908351791</v>
      </c>
      <c r="CT33" s="40" t="str">
        <f t="shared" si="571"/>
        <v/>
      </c>
      <c r="CU33" s="40" t="str">
        <f t="shared" si="571"/>
        <v/>
      </c>
      <c r="CV33" s="40" t="str">
        <f t="shared" si="571"/>
        <v/>
      </c>
      <c r="CW33" s="40" t="str">
        <f t="shared" si="571"/>
        <v/>
      </c>
      <c r="CX33" s="41">
        <f t="shared" si="571"/>
        <v>0.00333255327877908</v>
      </c>
      <c r="CY33" s="42">
        <v>68.51</v>
      </c>
      <c r="CZ33" s="49">
        <v>112.63</v>
      </c>
      <c r="DA33" s="49">
        <v>79.76</v>
      </c>
      <c r="DB33" s="49">
        <v>1124.15</v>
      </c>
      <c r="DC33" s="49">
        <v>118.78</v>
      </c>
      <c r="DD33" s="49">
        <v>86.91</v>
      </c>
      <c r="DE33" s="49">
        <v>242.37</v>
      </c>
      <c r="DF33" s="49">
        <v>3</v>
      </c>
      <c r="DG33" s="49">
        <v>39.91</v>
      </c>
      <c r="DH33" s="46">
        <v>1835.22</v>
      </c>
      <c r="DI33" s="49">
        <v>217.66</v>
      </c>
      <c r="DJ33" s="49">
        <v>135.31</v>
      </c>
      <c r="DK33" s="49">
        <v>0</v>
      </c>
      <c r="DL33" s="49">
        <v>33.96</v>
      </c>
      <c r="DM33" s="46">
        <v>2916.51</v>
      </c>
      <c r="DN33" s="49">
        <v>5.06</v>
      </c>
      <c r="DO33" s="49">
        <v>221.45</v>
      </c>
      <c r="DP33" s="46">
        <v>1834.65</v>
      </c>
      <c r="DQ33" s="46">
        <v>1961.36</v>
      </c>
      <c r="DR33" s="46">
        <v>731.8</v>
      </c>
      <c r="DS33" s="45"/>
      <c r="DT33" s="45"/>
      <c r="DU33" s="45"/>
      <c r="DV33" s="45"/>
      <c r="DW33" s="47">
        <f>SUM(CY33:DV33)</f>
        <v>11769</v>
      </c>
      <c r="DX33" s="40">
        <f t="shared" ref="DX33:EV33" si="572">IFERROR(CY33/CY$10,"")</f>
        <v>0.00018053453506281</v>
      </c>
      <c r="DY33" s="40">
        <f t="shared" si="572"/>
        <v>0.00220911923163522</v>
      </c>
      <c r="DZ33" s="40">
        <f t="shared" si="572"/>
        <v>0.000230445256582241</v>
      </c>
      <c r="EA33" s="40">
        <f t="shared" si="572"/>
        <v>0.00441101570881156</v>
      </c>
      <c r="EB33" s="40">
        <f t="shared" si="572"/>
        <v>0.0009992300090695</v>
      </c>
      <c r="EC33" s="40">
        <f t="shared" si="572"/>
        <v>0.000369500350155895</v>
      </c>
      <c r="ED33" s="40">
        <f t="shared" si="572"/>
        <v>0.000462398010160366</v>
      </c>
      <c r="EE33" s="40">
        <f t="shared" si="572"/>
        <v>2.04392684949332e-5</v>
      </c>
      <c r="EF33" s="40">
        <f t="shared" si="572"/>
        <v>0.000553879991095746</v>
      </c>
      <c r="EG33" s="40">
        <f t="shared" si="572"/>
        <v>0.00580142481718895</v>
      </c>
      <c r="EH33" s="40">
        <f t="shared" si="572"/>
        <v>0.00461563288520739</v>
      </c>
      <c r="EI33" s="40">
        <f t="shared" si="572"/>
        <v>0.00187381501730277</v>
      </c>
      <c r="EJ33" s="40">
        <f t="shared" si="572"/>
        <v>0</v>
      </c>
      <c r="EK33" s="40">
        <f t="shared" si="572"/>
        <v>0.000224778269739487</v>
      </c>
      <c r="EL33" s="40">
        <f t="shared" si="572"/>
        <v>0.00548153313247871</v>
      </c>
      <c r="EM33" s="40">
        <f t="shared" si="572"/>
        <v>0.000293835323303057</v>
      </c>
      <c r="EN33" s="40">
        <f t="shared" si="572"/>
        <v>0.0067141523538038</v>
      </c>
      <c r="EO33" s="40">
        <f t="shared" si="572"/>
        <v>0.00410385076598828</v>
      </c>
      <c r="EP33" s="40">
        <f t="shared" si="572"/>
        <v>0.00610399092256343</v>
      </c>
      <c r="EQ33" s="40">
        <f t="shared" si="572"/>
        <v>0.00506951954491002</v>
      </c>
      <c r="ER33" s="40" t="str">
        <f t="shared" si="572"/>
        <v/>
      </c>
      <c r="ES33" s="40" t="str">
        <f t="shared" si="572"/>
        <v/>
      </c>
      <c r="ET33" s="40" t="str">
        <f t="shared" si="572"/>
        <v/>
      </c>
      <c r="EU33" s="40" t="str">
        <f t="shared" si="572"/>
        <v/>
      </c>
      <c r="EV33" s="41">
        <f t="shared" si="572"/>
        <v>0.0027950516912142</v>
      </c>
      <c r="EW33" s="37">
        <v>142.39</v>
      </c>
      <c r="EX33" s="49">
        <v>62.38</v>
      </c>
      <c r="EY33" s="49">
        <v>54.78</v>
      </c>
      <c r="EZ33" s="49">
        <v>1205.6</v>
      </c>
      <c r="FA33" s="49">
        <v>5.6</v>
      </c>
      <c r="FB33" s="49">
        <v>62.83</v>
      </c>
      <c r="FC33" s="49">
        <v>172.2</v>
      </c>
      <c r="FD33" s="49">
        <v>66.34</v>
      </c>
      <c r="FE33" s="49">
        <v>239.46</v>
      </c>
      <c r="FF33" s="46">
        <v>2348.28</v>
      </c>
      <c r="FG33" s="37">
        <v>236.16</v>
      </c>
      <c r="FH33" s="37">
        <v>182.38</v>
      </c>
      <c r="FI33" s="49">
        <v>0</v>
      </c>
      <c r="FJ33" s="37">
        <v>33.24</v>
      </c>
      <c r="FK33" s="46">
        <v>3663.67</v>
      </c>
      <c r="FL33" s="49">
        <v>0</v>
      </c>
      <c r="FM33" s="45">
        <v>451.45</v>
      </c>
      <c r="FN33" s="46">
        <v>2054.41</v>
      </c>
      <c r="FO33" s="46">
        <v>2470.47</v>
      </c>
      <c r="FP33" s="46">
        <v>803.06</v>
      </c>
      <c r="FQ33" s="45"/>
      <c r="FR33" s="45"/>
      <c r="FS33" s="45"/>
      <c r="FT33" s="45"/>
      <c r="FU33" s="47">
        <f>SUM(EW33:FT33)</f>
        <v>14254.7</v>
      </c>
      <c r="FV33" s="40">
        <f t="shared" ref="FV33:GT33" si="573">IFERROR(EW33/EW$10,"")</f>
        <v>0.000457821870091857</v>
      </c>
      <c r="FW33" s="40">
        <f t="shared" si="573"/>
        <v>0.00182802820285894</v>
      </c>
      <c r="FX33" s="40">
        <f t="shared" si="573"/>
        <v>0.000189829175919595</v>
      </c>
      <c r="FY33" s="40">
        <f t="shared" si="573"/>
        <v>0.00405446666124335</v>
      </c>
      <c r="FZ33" s="40">
        <f t="shared" si="573"/>
        <v>7.43816856351034e-5</v>
      </c>
      <c r="GA33" s="40">
        <f t="shared" si="573"/>
        <v>0.000325273238839288</v>
      </c>
      <c r="GB33" s="40">
        <f t="shared" si="573"/>
        <v>0.000386682258809124</v>
      </c>
      <c r="GC33" s="40">
        <f t="shared" si="573"/>
        <v>0.00121092976370073</v>
      </c>
      <c r="GD33" s="40">
        <f t="shared" si="573"/>
        <v>0.00291341514158288</v>
      </c>
      <c r="GE33" s="40">
        <f t="shared" si="573"/>
        <v>0.00644867206835018</v>
      </c>
      <c r="GF33" s="40">
        <f t="shared" si="573"/>
        <v>0.00514580881106453</v>
      </c>
      <c r="GG33" s="40">
        <f t="shared" si="573"/>
        <v>0.00327953927490138</v>
      </c>
      <c r="GH33" s="40">
        <f t="shared" si="573"/>
        <v>0</v>
      </c>
      <c r="GI33" s="40">
        <f t="shared" si="573"/>
        <v>0.000233476120885567</v>
      </c>
      <c r="GJ33" s="40">
        <f t="shared" si="573"/>
        <v>0.00708277832234042</v>
      </c>
      <c r="GK33" s="40">
        <f t="shared" si="573"/>
        <v>0</v>
      </c>
      <c r="GL33" s="40">
        <f t="shared" si="573"/>
        <v>0.00469543873151914</v>
      </c>
      <c r="GM33" s="40">
        <f t="shared" si="573"/>
        <v>0.0052728390922855</v>
      </c>
      <c r="GN33" s="40">
        <f t="shared" si="573"/>
        <v>0.0072791905642155</v>
      </c>
      <c r="GO33" s="40">
        <f t="shared" si="573"/>
        <v>0.00610670514034394</v>
      </c>
      <c r="GP33" s="40" t="str">
        <f t="shared" si="573"/>
        <v/>
      </c>
      <c r="GQ33" s="40" t="str">
        <f t="shared" si="573"/>
        <v/>
      </c>
      <c r="GR33" s="40" t="str">
        <f t="shared" si="573"/>
        <v/>
      </c>
      <c r="GS33" s="40" t="str">
        <f t="shared" si="573"/>
        <v/>
      </c>
      <c r="GT33" s="41">
        <f t="shared" si="573"/>
        <v>0.00368714092330867</v>
      </c>
      <c r="GU33" s="37">
        <v>40.33</v>
      </c>
      <c r="GV33" s="49">
        <v>42.25</v>
      </c>
      <c r="GW33" s="49">
        <v>32.27</v>
      </c>
      <c r="GX33" s="49">
        <v>1250.88</v>
      </c>
      <c r="GY33" s="49">
        <v>23.16</v>
      </c>
      <c r="GZ33" s="49">
        <v>43.38</v>
      </c>
      <c r="HA33" s="49">
        <v>117.79</v>
      </c>
      <c r="HB33" s="49">
        <v>82.91</v>
      </c>
      <c r="HC33" s="49">
        <v>737.97</v>
      </c>
      <c r="HD33" s="46">
        <v>2435.37</v>
      </c>
      <c r="HE33" s="37">
        <v>294.28</v>
      </c>
      <c r="HF33" s="37">
        <v>188.98</v>
      </c>
      <c r="HG33" s="49"/>
      <c r="HH33" s="37">
        <v>9.66</v>
      </c>
      <c r="HI33" s="46">
        <v>3375.29</v>
      </c>
      <c r="HJ33" s="49">
        <v>6.04</v>
      </c>
      <c r="HK33" s="45">
        <v>456.79</v>
      </c>
      <c r="HL33" s="46">
        <v>2279.15</v>
      </c>
      <c r="HM33" s="46">
        <v>2222.65</v>
      </c>
      <c r="HN33" s="46">
        <v>962.24</v>
      </c>
      <c r="HO33" s="45">
        <v>5.13</v>
      </c>
      <c r="HP33" s="46">
        <v>759.47</v>
      </c>
      <c r="HQ33" s="45"/>
      <c r="HR33" s="45"/>
      <c r="HS33" s="47">
        <f>SUM(GU33:HR33)</f>
        <v>15365.99</v>
      </c>
      <c r="HT33" s="40">
        <f t="shared" ref="HT33:IR33" si="574">IFERROR(GU33/GU$10,"")</f>
        <v>0.000151473307965587</v>
      </c>
      <c r="HU33" s="40">
        <f t="shared" si="574"/>
        <v>0.00184788151864805</v>
      </c>
      <c r="HV33" s="40">
        <f t="shared" si="574"/>
        <v>0.00015714860072977</v>
      </c>
      <c r="HW33" s="40">
        <f t="shared" si="574"/>
        <v>0.00469903741258439</v>
      </c>
      <c r="HX33" s="40">
        <f t="shared" si="574"/>
        <v>0.000575897066605127</v>
      </c>
      <c r="HY33" s="40">
        <f t="shared" si="574"/>
        <v>0.000243268260288731</v>
      </c>
      <c r="HZ33" s="40">
        <f t="shared" si="574"/>
        <v>0.000251529790777139</v>
      </c>
      <c r="IA33" s="40">
        <f t="shared" si="574"/>
        <v>0.00620472370232897</v>
      </c>
      <c r="IB33" s="40">
        <f t="shared" si="574"/>
        <v>0.00540356337755185</v>
      </c>
      <c r="IC33" s="40">
        <f t="shared" si="574"/>
        <v>0.00626297891972622</v>
      </c>
      <c r="ID33" s="40">
        <f t="shared" si="574"/>
        <v>0.00619727587733319</v>
      </c>
      <c r="IE33" s="40">
        <f t="shared" si="574"/>
        <v>0.00418535140297195</v>
      </c>
      <c r="IF33" s="40" t="str">
        <f t="shared" si="574"/>
        <v/>
      </c>
      <c r="IG33" s="40">
        <f t="shared" si="574"/>
        <v>7.45448423882039e-5</v>
      </c>
      <c r="IH33" s="40">
        <f t="shared" si="574"/>
        <v>0.00637424170981554</v>
      </c>
      <c r="II33" s="40">
        <f t="shared" si="574"/>
        <v>0.0196742671009772</v>
      </c>
      <c r="IJ33" s="40">
        <f t="shared" si="574"/>
        <v>0.00560938359408506</v>
      </c>
      <c r="IK33" s="40">
        <f t="shared" si="574"/>
        <v>0.00531765768932131</v>
      </c>
      <c r="IL33" s="40">
        <f t="shared" si="574"/>
        <v>0.00696914924298349</v>
      </c>
      <c r="IM33" s="40">
        <f t="shared" si="574"/>
        <v>0.00672203581336731</v>
      </c>
      <c r="IN33" s="40">
        <f t="shared" si="574"/>
        <v>0.0118045008974182</v>
      </c>
      <c r="IO33" s="40">
        <f t="shared" si="574"/>
        <v>0.00699777895819755</v>
      </c>
      <c r="IP33" s="40" t="str">
        <f t="shared" si="574"/>
        <v/>
      </c>
      <c r="IQ33" s="40" t="str">
        <f t="shared" si="574"/>
        <v/>
      </c>
      <c r="IR33" s="41">
        <f t="shared" si="574"/>
        <v>0.00402313956595716</v>
      </c>
      <c r="IS33" s="37">
        <v>20.71</v>
      </c>
      <c r="IT33" s="49">
        <v>100.16</v>
      </c>
      <c r="IU33" s="49">
        <v>54.21</v>
      </c>
      <c r="IV33" s="49">
        <v>1141.69</v>
      </c>
      <c r="IW33" s="49">
        <v>8.8</v>
      </c>
      <c r="IX33" s="49">
        <v>130.56</v>
      </c>
      <c r="IY33" s="49">
        <v>193.31</v>
      </c>
      <c r="IZ33" s="49">
        <v>135.33</v>
      </c>
      <c r="JA33" s="49">
        <v>1143.38</v>
      </c>
      <c r="JB33" s="46">
        <v>2185.87</v>
      </c>
      <c r="JC33" s="37">
        <v>233.88</v>
      </c>
      <c r="JD33" s="37">
        <v>130.57</v>
      </c>
      <c r="JE33" s="49"/>
      <c r="JF33" s="37">
        <v>43.45</v>
      </c>
      <c r="JG33" s="46">
        <v>2690.48</v>
      </c>
      <c r="JH33" s="49"/>
      <c r="JI33" s="45">
        <v>573.98</v>
      </c>
      <c r="JJ33" s="46">
        <v>1856.85</v>
      </c>
      <c r="JK33" s="46">
        <v>1728.88</v>
      </c>
      <c r="JL33" s="46">
        <v>1238.21</v>
      </c>
      <c r="JM33" s="45">
        <v>37.22</v>
      </c>
      <c r="JN33" s="46">
        <v>528.4</v>
      </c>
      <c r="JO33" s="37">
        <v>164.66</v>
      </c>
      <c r="JP33" s="45"/>
      <c r="JQ33" s="47">
        <f>SUM(IS33:JP33)</f>
        <v>14340.6</v>
      </c>
      <c r="JR33" s="40">
        <f t="shared" ref="JR33:KP33" si="575">IFERROR(IS33/IS$10,"")</f>
        <v>8.55290681131041e-5</v>
      </c>
      <c r="JS33" s="40">
        <f t="shared" si="575"/>
        <v>0.00534464873448789</v>
      </c>
      <c r="JT33" s="40">
        <f t="shared" si="575"/>
        <v>0.00032202260371764</v>
      </c>
      <c r="JU33" s="40">
        <f t="shared" si="575"/>
        <v>0.00552407568780628</v>
      </c>
      <c r="JV33" s="40">
        <f t="shared" si="575"/>
        <v>0.000237036909340382</v>
      </c>
      <c r="JW33" s="40">
        <f t="shared" si="575"/>
        <v>0.00065150318291438</v>
      </c>
      <c r="JX33" s="40">
        <f t="shared" si="575"/>
        <v>0.00045511375548423</v>
      </c>
      <c r="JY33" s="40">
        <f t="shared" si="575"/>
        <v>0.0097530987871506</v>
      </c>
      <c r="JZ33" s="40">
        <f t="shared" si="575"/>
        <v>0.00881801312359871</v>
      </c>
      <c r="KA33" s="40">
        <f t="shared" si="575"/>
        <v>0.0064888412603226</v>
      </c>
      <c r="KB33" s="40">
        <f t="shared" si="575"/>
        <v>0.00652175367915247</v>
      </c>
      <c r="KC33" s="40">
        <f t="shared" si="575"/>
        <v>0.00529674252565819</v>
      </c>
      <c r="KD33" s="40" t="str">
        <f t="shared" si="575"/>
        <v/>
      </c>
      <c r="KE33" s="40">
        <f t="shared" si="575"/>
        <v>0.000354588108983661</v>
      </c>
      <c r="KF33" s="40">
        <f t="shared" si="575"/>
        <v>0.00656614784805186</v>
      </c>
      <c r="KG33" s="40" t="str">
        <f t="shared" si="575"/>
        <v/>
      </c>
      <c r="KH33" s="40">
        <f t="shared" si="575"/>
        <v>0.00586904937923955</v>
      </c>
      <c r="KI33" s="40">
        <f t="shared" si="575"/>
        <v>0.00472200515434363</v>
      </c>
      <c r="KJ33" s="40">
        <f t="shared" si="575"/>
        <v>0.00782703558813919</v>
      </c>
      <c r="KK33" s="40">
        <f t="shared" si="575"/>
        <v>0.00641534422717214</v>
      </c>
      <c r="KL33" s="40">
        <f t="shared" si="575"/>
        <v>0.00551253872995373</v>
      </c>
      <c r="KM33" s="40">
        <f t="shared" si="575"/>
        <v>0.00500301089603519</v>
      </c>
      <c r="KN33" s="40">
        <f t="shared" si="575"/>
        <v>0.00571697203940283</v>
      </c>
      <c r="KO33" s="40" t="str">
        <f t="shared" si="575"/>
        <v/>
      </c>
      <c r="KP33" s="41">
        <f t="shared" si="575"/>
        <v>0.00419626057545094</v>
      </c>
      <c r="KQ33" s="37"/>
      <c r="KR33" s="49"/>
      <c r="KS33" s="49"/>
      <c r="KT33" s="49"/>
      <c r="KU33" s="49"/>
      <c r="KV33" s="49"/>
      <c r="KW33" s="49"/>
      <c r="KX33" s="49"/>
      <c r="KY33" s="45"/>
      <c r="KZ33" s="49"/>
      <c r="LA33" s="49"/>
      <c r="LB33" s="49"/>
      <c r="LC33" s="49"/>
      <c r="LD33" s="49"/>
      <c r="LE33" s="49"/>
      <c r="LF33" s="49"/>
      <c r="LG33" s="49"/>
      <c r="LH33" s="49"/>
      <c r="LI33" s="49"/>
      <c r="LJ33" s="49"/>
      <c r="LK33" s="45"/>
      <c r="LL33" s="45"/>
      <c r="LM33" s="45"/>
      <c r="LN33" s="45"/>
      <c r="LO33" s="47">
        <f>SUM(KQ33:LN33)</f>
        <v>0</v>
      </c>
      <c r="LP33" s="40" t="str">
        <f t="shared" ref="LP33:MN33" si="576">IFERROR(KQ33/KQ$10,"")</f>
        <v/>
      </c>
      <c r="LQ33" s="40" t="str">
        <f t="shared" si="576"/>
        <v/>
      </c>
      <c r="LR33" s="40" t="str">
        <f t="shared" si="576"/>
        <v/>
      </c>
      <c r="LS33" s="40" t="str">
        <f t="shared" si="576"/>
        <v/>
      </c>
      <c r="LT33" s="40" t="str">
        <f t="shared" si="576"/>
        <v/>
      </c>
      <c r="LU33" s="40" t="str">
        <f t="shared" si="576"/>
        <v/>
      </c>
      <c r="LV33" s="40" t="str">
        <f t="shared" si="576"/>
        <v/>
      </c>
      <c r="LW33" s="40" t="str">
        <f t="shared" si="576"/>
        <v/>
      </c>
      <c r="LX33" s="40" t="str">
        <f t="shared" si="576"/>
        <v/>
      </c>
      <c r="LY33" s="40" t="str">
        <f t="shared" si="576"/>
        <v/>
      </c>
      <c r="LZ33" s="40" t="str">
        <f t="shared" si="576"/>
        <v/>
      </c>
      <c r="MA33" s="40" t="str">
        <f t="shared" si="576"/>
        <v/>
      </c>
      <c r="MB33" s="40" t="str">
        <f t="shared" si="576"/>
        <v/>
      </c>
      <c r="MC33" s="40" t="str">
        <f t="shared" si="576"/>
        <v/>
      </c>
      <c r="MD33" s="40" t="str">
        <f t="shared" si="576"/>
        <v/>
      </c>
      <c r="ME33" s="40" t="str">
        <f t="shared" si="576"/>
        <v/>
      </c>
      <c r="MF33" s="40" t="str">
        <f t="shared" si="576"/>
        <v/>
      </c>
      <c r="MG33" s="40" t="str">
        <f t="shared" si="576"/>
        <v/>
      </c>
      <c r="MH33" s="40" t="str">
        <f t="shared" si="576"/>
        <v/>
      </c>
      <c r="MI33" s="40" t="str">
        <f t="shared" si="576"/>
        <v/>
      </c>
      <c r="MJ33" s="40" t="str">
        <f t="shared" si="576"/>
        <v/>
      </c>
      <c r="MK33" s="40" t="str">
        <f t="shared" si="576"/>
        <v/>
      </c>
      <c r="ML33" s="40" t="str">
        <f t="shared" si="576"/>
        <v/>
      </c>
      <c r="MM33" s="40" t="str">
        <f t="shared" si="576"/>
        <v/>
      </c>
      <c r="MN33" s="41" t="str">
        <f t="shared" si="576"/>
        <v/>
      </c>
      <c r="MO33" s="37"/>
      <c r="MP33" s="49"/>
      <c r="MQ33" s="49"/>
      <c r="MR33" s="49"/>
      <c r="MS33" s="49"/>
      <c r="MT33" s="49"/>
      <c r="MU33" s="49"/>
      <c r="MV33" s="49"/>
      <c r="MW33" s="45"/>
      <c r="MX33" s="49"/>
      <c r="MY33" s="49"/>
      <c r="MZ33" s="49"/>
      <c r="NA33" s="49"/>
      <c r="NB33" s="49"/>
      <c r="NC33" s="49"/>
      <c r="ND33" s="49"/>
      <c r="NE33" s="49"/>
      <c r="NF33" s="49"/>
      <c r="NG33" s="49"/>
      <c r="NH33" s="49"/>
      <c r="NI33" s="45"/>
      <c r="NJ33" s="45"/>
      <c r="NK33" s="45"/>
      <c r="NL33" s="45"/>
      <c r="NM33" s="47">
        <f>SUM(MO33:NL33)</f>
        <v>0</v>
      </c>
      <c r="NN33" s="40" t="str">
        <f t="shared" ref="NN33:OL33" si="577">IFERROR(MO33/MO$10,"")</f>
        <v/>
      </c>
      <c r="NO33" s="40" t="str">
        <f t="shared" si="577"/>
        <v/>
      </c>
      <c r="NP33" s="40" t="str">
        <f t="shared" si="577"/>
        <v/>
      </c>
      <c r="NQ33" s="40" t="str">
        <f t="shared" si="577"/>
        <v/>
      </c>
      <c r="NR33" s="40" t="str">
        <f t="shared" si="577"/>
        <v/>
      </c>
      <c r="NS33" s="40" t="str">
        <f t="shared" si="577"/>
        <v/>
      </c>
      <c r="NT33" s="40" t="str">
        <f t="shared" si="577"/>
        <v/>
      </c>
      <c r="NU33" s="40" t="str">
        <f t="shared" si="577"/>
        <v/>
      </c>
      <c r="NV33" s="40" t="str">
        <f t="shared" si="577"/>
        <v/>
      </c>
      <c r="NW33" s="40" t="str">
        <f t="shared" si="577"/>
        <v/>
      </c>
      <c r="NX33" s="40" t="str">
        <f t="shared" si="577"/>
        <v/>
      </c>
      <c r="NY33" s="40" t="str">
        <f t="shared" si="577"/>
        <v/>
      </c>
      <c r="NZ33" s="40" t="str">
        <f t="shared" si="577"/>
        <v/>
      </c>
      <c r="OA33" s="40" t="str">
        <f t="shared" si="577"/>
        <v/>
      </c>
      <c r="OB33" s="40" t="str">
        <f t="shared" si="577"/>
        <v/>
      </c>
      <c r="OC33" s="40" t="str">
        <f t="shared" si="577"/>
        <v/>
      </c>
      <c r="OD33" s="40" t="str">
        <f t="shared" si="577"/>
        <v/>
      </c>
      <c r="OE33" s="40" t="str">
        <f t="shared" si="577"/>
        <v/>
      </c>
      <c r="OF33" s="40" t="str">
        <f t="shared" si="577"/>
        <v/>
      </c>
      <c r="OG33" s="40" t="str">
        <f t="shared" si="577"/>
        <v/>
      </c>
      <c r="OH33" s="40" t="str">
        <f t="shared" si="577"/>
        <v/>
      </c>
      <c r="OI33" s="40" t="str">
        <f t="shared" si="577"/>
        <v/>
      </c>
      <c r="OJ33" s="40" t="str">
        <f t="shared" si="577"/>
        <v/>
      </c>
      <c r="OK33" s="40" t="str">
        <f t="shared" si="577"/>
        <v/>
      </c>
      <c r="OL33" s="41" t="str">
        <f t="shared" si="577"/>
        <v/>
      </c>
      <c r="OM33" s="37"/>
      <c r="ON33" s="49"/>
      <c r="OO33" s="49"/>
      <c r="OP33" s="49"/>
      <c r="OQ33" s="49"/>
      <c r="OR33" s="49"/>
      <c r="OS33" s="49"/>
      <c r="OT33" s="49"/>
      <c r="OU33" s="45"/>
      <c r="OV33" s="49"/>
      <c r="OW33" s="49"/>
      <c r="OX33" s="49"/>
      <c r="OY33" s="49"/>
      <c r="OZ33" s="49"/>
      <c r="PA33" s="49"/>
      <c r="PB33" s="49"/>
      <c r="PC33" s="49"/>
      <c r="PD33" s="49"/>
      <c r="PE33" s="49"/>
      <c r="PF33" s="49"/>
      <c r="PG33" s="45"/>
      <c r="PH33" s="45"/>
      <c r="PI33" s="45"/>
      <c r="PJ33" s="45"/>
      <c r="PK33" s="47">
        <f>SUM(OM33:PJ33)</f>
        <v>0</v>
      </c>
      <c r="PL33" s="40" t="str">
        <f t="shared" ref="PL33:QJ33" si="578">IFERROR(OM33/OM$10,"")</f>
        <v/>
      </c>
      <c r="PM33" s="40" t="str">
        <f t="shared" si="578"/>
        <v/>
      </c>
      <c r="PN33" s="40" t="str">
        <f t="shared" si="578"/>
        <v/>
      </c>
      <c r="PO33" s="40" t="str">
        <f t="shared" si="578"/>
        <v/>
      </c>
      <c r="PP33" s="40" t="str">
        <f t="shared" si="578"/>
        <v/>
      </c>
      <c r="PQ33" s="40" t="str">
        <f t="shared" si="578"/>
        <v/>
      </c>
      <c r="PR33" s="40" t="str">
        <f t="shared" si="578"/>
        <v/>
      </c>
      <c r="PS33" s="40" t="str">
        <f t="shared" si="578"/>
        <v/>
      </c>
      <c r="PT33" s="40" t="str">
        <f t="shared" si="578"/>
        <v/>
      </c>
      <c r="PU33" s="40" t="str">
        <f t="shared" si="578"/>
        <v/>
      </c>
      <c r="PV33" s="40" t="str">
        <f t="shared" si="578"/>
        <v/>
      </c>
      <c r="PW33" s="40" t="str">
        <f t="shared" si="578"/>
        <v/>
      </c>
      <c r="PX33" s="40" t="str">
        <f t="shared" si="578"/>
        <v/>
      </c>
      <c r="PY33" s="40" t="str">
        <f t="shared" si="578"/>
        <v/>
      </c>
      <c r="PZ33" s="40" t="str">
        <f t="shared" si="578"/>
        <v/>
      </c>
      <c r="QA33" s="40" t="str">
        <f t="shared" si="578"/>
        <v/>
      </c>
      <c r="QB33" s="40" t="str">
        <f t="shared" si="578"/>
        <v/>
      </c>
      <c r="QC33" s="40" t="str">
        <f t="shared" si="578"/>
        <v/>
      </c>
      <c r="QD33" s="40" t="str">
        <f t="shared" si="578"/>
        <v/>
      </c>
      <c r="QE33" s="40" t="str">
        <f t="shared" si="578"/>
        <v/>
      </c>
      <c r="QF33" s="40" t="str">
        <f t="shared" si="578"/>
        <v/>
      </c>
      <c r="QG33" s="40" t="str">
        <f t="shared" si="578"/>
        <v/>
      </c>
      <c r="QH33" s="40" t="str">
        <f t="shared" si="578"/>
        <v/>
      </c>
      <c r="QI33" s="40" t="str">
        <f t="shared" si="578"/>
        <v/>
      </c>
      <c r="QJ33" s="41" t="str">
        <f t="shared" si="578"/>
        <v/>
      </c>
      <c r="QK33" s="37"/>
      <c r="QL33" s="49"/>
      <c r="QM33" s="49"/>
      <c r="QN33" s="49"/>
      <c r="QO33" s="49"/>
      <c r="QP33" s="49"/>
      <c r="QQ33" s="49"/>
      <c r="QR33" s="49"/>
      <c r="QS33" s="45"/>
      <c r="QT33" s="49"/>
      <c r="QU33" s="49"/>
      <c r="QV33" s="49"/>
      <c r="QW33" s="49"/>
      <c r="QX33" s="49"/>
      <c r="QY33" s="49"/>
      <c r="QZ33" s="49"/>
      <c r="RA33" s="49"/>
      <c r="RB33" s="49"/>
      <c r="RC33" s="49"/>
      <c r="RD33" s="49"/>
      <c r="RE33" s="45"/>
      <c r="RF33" s="45"/>
      <c r="RG33" s="45"/>
      <c r="RH33" s="45"/>
      <c r="RI33" s="47">
        <f>SUM(QK33:RH33)</f>
        <v>0</v>
      </c>
      <c r="RJ33" s="40" t="str">
        <f t="shared" ref="RJ33:SH33" si="579">IFERROR(QK33/QK$10,"")</f>
        <v/>
      </c>
      <c r="RK33" s="40" t="str">
        <f t="shared" si="579"/>
        <v/>
      </c>
      <c r="RL33" s="40" t="str">
        <f t="shared" si="579"/>
        <v/>
      </c>
      <c r="RM33" s="40" t="str">
        <f t="shared" si="579"/>
        <v/>
      </c>
      <c r="RN33" s="40" t="str">
        <f t="shared" si="579"/>
        <v/>
      </c>
      <c r="RO33" s="40" t="str">
        <f t="shared" si="579"/>
        <v/>
      </c>
      <c r="RP33" s="40" t="str">
        <f t="shared" si="579"/>
        <v/>
      </c>
      <c r="RQ33" s="40" t="str">
        <f t="shared" si="579"/>
        <v/>
      </c>
      <c r="RR33" s="40" t="str">
        <f t="shared" si="579"/>
        <v/>
      </c>
      <c r="RS33" s="40" t="str">
        <f t="shared" si="579"/>
        <v/>
      </c>
      <c r="RT33" s="40" t="str">
        <f t="shared" si="579"/>
        <v/>
      </c>
      <c r="RU33" s="40" t="str">
        <f t="shared" si="579"/>
        <v/>
      </c>
      <c r="RV33" s="40" t="str">
        <f t="shared" si="579"/>
        <v/>
      </c>
      <c r="RW33" s="40" t="str">
        <f t="shared" si="579"/>
        <v/>
      </c>
      <c r="RX33" s="40" t="str">
        <f t="shared" si="579"/>
        <v/>
      </c>
      <c r="RY33" s="40" t="str">
        <f t="shared" si="579"/>
        <v/>
      </c>
      <c r="RZ33" s="40" t="str">
        <f t="shared" si="579"/>
        <v/>
      </c>
      <c r="SA33" s="40" t="str">
        <f t="shared" si="579"/>
        <v/>
      </c>
      <c r="SB33" s="40" t="str">
        <f t="shared" si="579"/>
        <v/>
      </c>
      <c r="SC33" s="40" t="str">
        <f t="shared" si="579"/>
        <v/>
      </c>
      <c r="SD33" s="40" t="str">
        <f t="shared" si="579"/>
        <v/>
      </c>
      <c r="SE33" s="40" t="str">
        <f t="shared" si="579"/>
        <v/>
      </c>
      <c r="SF33" s="40" t="str">
        <f t="shared" si="579"/>
        <v/>
      </c>
      <c r="SG33" s="40" t="str">
        <f t="shared" si="579"/>
        <v/>
      </c>
      <c r="SH33" s="41" t="str">
        <f t="shared" si="579"/>
        <v/>
      </c>
      <c r="SI33" s="37"/>
      <c r="SJ33" s="49"/>
      <c r="SK33" s="49"/>
      <c r="SL33" s="49"/>
      <c r="SM33" s="49"/>
      <c r="SN33" s="49"/>
      <c r="SO33" s="49"/>
      <c r="SP33" s="49"/>
      <c r="SQ33" s="45"/>
      <c r="SR33" s="49"/>
      <c r="SS33" s="49"/>
      <c r="ST33" s="49"/>
      <c r="SU33" s="49"/>
      <c r="SV33" s="49"/>
      <c r="SW33" s="49"/>
      <c r="SX33" s="49"/>
      <c r="SY33" s="49"/>
      <c r="SZ33" s="49"/>
      <c r="TA33" s="49"/>
      <c r="TB33" s="49"/>
      <c r="TC33" s="45"/>
      <c r="TD33" s="45"/>
      <c r="TE33" s="45"/>
      <c r="TF33" s="45"/>
      <c r="TG33" s="47">
        <f>SUM(SI33:TF33)</f>
        <v>0</v>
      </c>
      <c r="TH33" s="40" t="str">
        <f t="shared" ref="TH33:UA33" si="580">IFERROR(SI33/SI$10,"")</f>
        <v/>
      </c>
      <c r="TI33" s="40" t="str">
        <f t="shared" si="580"/>
        <v/>
      </c>
      <c r="TJ33" s="40" t="str">
        <f t="shared" si="580"/>
        <v/>
      </c>
      <c r="TK33" s="40" t="str">
        <f t="shared" si="580"/>
        <v/>
      </c>
      <c r="TL33" s="40" t="str">
        <f t="shared" si="580"/>
        <v/>
      </c>
      <c r="TM33" s="40" t="str">
        <f t="shared" si="580"/>
        <v/>
      </c>
      <c r="TN33" s="40" t="str">
        <f t="shared" si="580"/>
        <v/>
      </c>
      <c r="TO33" s="40" t="str">
        <f t="shared" si="580"/>
        <v/>
      </c>
      <c r="TP33" s="40" t="str">
        <f t="shared" si="580"/>
        <v/>
      </c>
      <c r="TQ33" s="40" t="str">
        <f t="shared" si="580"/>
        <v/>
      </c>
      <c r="TR33" s="40" t="str">
        <f t="shared" si="580"/>
        <v/>
      </c>
      <c r="TS33" s="40" t="str">
        <f t="shared" si="580"/>
        <v/>
      </c>
      <c r="TT33" s="40" t="str">
        <f t="shared" si="580"/>
        <v/>
      </c>
      <c r="TU33" s="40" t="str">
        <f t="shared" si="580"/>
        <v/>
      </c>
      <c r="TV33" s="40" t="str">
        <f t="shared" si="580"/>
        <v/>
      </c>
      <c r="TW33" s="40" t="str">
        <f t="shared" si="580"/>
        <v/>
      </c>
      <c r="TX33" s="40" t="str">
        <f t="shared" si="580"/>
        <v/>
      </c>
      <c r="TY33" s="40" t="str">
        <f t="shared" si="580"/>
        <v/>
      </c>
      <c r="TZ33" s="40" t="str">
        <f t="shared" si="580"/>
        <v/>
      </c>
      <c r="UA33" s="40" t="str">
        <f t="shared" si="580"/>
        <v/>
      </c>
      <c r="UB33" s="40" t="str">
        <f t="shared" ref="UB33:UG33" si="581">IFERROR(TB33/TB$10,"")</f>
        <v/>
      </c>
      <c r="UC33" s="40" t="str">
        <f t="shared" si="581"/>
        <v/>
      </c>
      <c r="UD33" s="40" t="str">
        <f t="shared" si="581"/>
        <v/>
      </c>
      <c r="UE33" s="40" t="str">
        <f t="shared" si="581"/>
        <v/>
      </c>
      <c r="UF33" s="40" t="str">
        <f t="shared" si="581"/>
        <v/>
      </c>
      <c r="UG33" s="41" t="str">
        <f t="shared" si="581"/>
        <v/>
      </c>
      <c r="UH33" s="37"/>
      <c r="UI33" s="49"/>
      <c r="UJ33" s="49"/>
      <c r="UK33" s="49"/>
      <c r="UL33" s="49"/>
      <c r="UM33" s="49"/>
      <c r="UN33" s="49"/>
      <c r="UO33" s="49"/>
      <c r="UP33" s="45"/>
      <c r="UQ33" s="49"/>
      <c r="UR33" s="49"/>
      <c r="US33" s="49"/>
      <c r="UT33" s="49"/>
      <c r="UU33" s="49"/>
      <c r="UV33" s="49"/>
      <c r="UW33" s="49"/>
      <c r="UX33" s="49"/>
      <c r="UY33" s="49"/>
      <c r="UZ33" s="49"/>
      <c r="VA33" s="49"/>
      <c r="VB33" s="45"/>
      <c r="VC33" s="45"/>
      <c r="VD33" s="45"/>
      <c r="VE33" s="45"/>
      <c r="VF33" s="47">
        <f>SUM(UH33:VE33)</f>
        <v>0</v>
      </c>
      <c r="VG33" s="40" t="str">
        <f t="shared" ref="VG33:WE33" si="582">IFERROR(UH33/UH$10,"")</f>
        <v/>
      </c>
      <c r="VH33" s="40" t="str">
        <f t="shared" si="582"/>
        <v/>
      </c>
      <c r="VI33" s="40" t="str">
        <f t="shared" si="582"/>
        <v/>
      </c>
      <c r="VJ33" s="40" t="str">
        <f t="shared" si="582"/>
        <v/>
      </c>
      <c r="VK33" s="40" t="str">
        <f t="shared" si="582"/>
        <v/>
      </c>
      <c r="VL33" s="40" t="str">
        <f t="shared" si="582"/>
        <v/>
      </c>
      <c r="VM33" s="40" t="str">
        <f t="shared" si="582"/>
        <v/>
      </c>
      <c r="VN33" s="40" t="str">
        <f t="shared" si="582"/>
        <v/>
      </c>
      <c r="VO33" s="40" t="str">
        <f t="shared" si="582"/>
        <v/>
      </c>
      <c r="VP33" s="40" t="str">
        <f t="shared" si="582"/>
        <v/>
      </c>
      <c r="VQ33" s="40" t="str">
        <f t="shared" si="582"/>
        <v/>
      </c>
      <c r="VR33" s="40" t="str">
        <f t="shared" si="582"/>
        <v/>
      </c>
      <c r="VS33" s="40" t="str">
        <f t="shared" si="582"/>
        <v/>
      </c>
      <c r="VT33" s="40" t="str">
        <f t="shared" si="582"/>
        <v/>
      </c>
      <c r="VU33" s="40" t="str">
        <f t="shared" si="582"/>
        <v/>
      </c>
      <c r="VV33" s="40" t="str">
        <f t="shared" si="582"/>
        <v/>
      </c>
      <c r="VW33" s="40" t="str">
        <f t="shared" si="582"/>
        <v/>
      </c>
      <c r="VX33" s="40" t="str">
        <f t="shared" si="582"/>
        <v/>
      </c>
      <c r="VY33" s="40" t="str">
        <f t="shared" si="582"/>
        <v/>
      </c>
      <c r="VZ33" s="40" t="str">
        <f t="shared" si="582"/>
        <v/>
      </c>
      <c r="WA33" s="40" t="str">
        <f t="shared" si="582"/>
        <v/>
      </c>
      <c r="WB33" s="40" t="str">
        <f t="shared" si="582"/>
        <v/>
      </c>
      <c r="WC33" s="40" t="str">
        <f t="shared" si="582"/>
        <v/>
      </c>
      <c r="WD33" s="40" t="str">
        <f t="shared" si="582"/>
        <v/>
      </c>
      <c r="WE33" s="41" t="str">
        <f t="shared" si="582"/>
        <v/>
      </c>
      <c r="WF33" s="37">
        <f t="shared" ref="WF33:XC33" si="583">SUMIF($C$2:$WE$2,WF$2,$C33:$WE33)</f>
        <v>502.1</v>
      </c>
      <c r="WG33" s="49">
        <f t="shared" si="583"/>
        <v>341.15</v>
      </c>
      <c r="WH33" s="49">
        <f t="shared" si="583"/>
        <v>390.32</v>
      </c>
      <c r="WI33" s="49">
        <f t="shared" si="583"/>
        <v>6147.61</v>
      </c>
      <c r="WJ33" s="49">
        <f t="shared" si="583"/>
        <v>326.74</v>
      </c>
      <c r="WK33" s="49">
        <f t="shared" si="583"/>
        <v>539.85</v>
      </c>
      <c r="WL33" s="49">
        <f t="shared" si="583"/>
        <v>1098.82</v>
      </c>
      <c r="WM33" s="49">
        <f t="shared" si="583"/>
        <v>345.13</v>
      </c>
      <c r="WN33" s="45">
        <f t="shared" si="583"/>
        <v>2244.68</v>
      </c>
      <c r="WO33" s="49">
        <f t="shared" si="583"/>
        <v>12471.78</v>
      </c>
      <c r="WP33" s="49">
        <f t="shared" si="583"/>
        <v>1305.81</v>
      </c>
      <c r="WQ33" s="49">
        <f t="shared" si="583"/>
        <v>888.26</v>
      </c>
      <c r="WR33" s="49">
        <f t="shared" si="583"/>
        <v>63.15</v>
      </c>
      <c r="WS33" s="49">
        <f t="shared" si="583"/>
        <v>163.15</v>
      </c>
      <c r="WT33" s="49">
        <f t="shared" si="583"/>
        <v>16190.26</v>
      </c>
      <c r="WU33" s="49">
        <f t="shared" si="583"/>
        <v>11.1</v>
      </c>
      <c r="WV33" s="49">
        <f t="shared" si="583"/>
        <v>1703.67</v>
      </c>
      <c r="WW33" s="49">
        <f t="shared" si="583"/>
        <v>10548.43</v>
      </c>
      <c r="WX33" s="49">
        <f t="shared" si="583"/>
        <v>11141.27</v>
      </c>
      <c r="WY33" s="49">
        <f t="shared" si="583"/>
        <v>4814.24</v>
      </c>
      <c r="WZ33" s="45">
        <f t="shared" si="583"/>
        <v>42.35</v>
      </c>
      <c r="XA33" s="45">
        <f t="shared" si="583"/>
        <v>1287.87</v>
      </c>
      <c r="XB33" s="45">
        <f t="shared" si="583"/>
        <v>164.66</v>
      </c>
      <c r="XC33" s="45">
        <f t="shared" si="583"/>
        <v>0</v>
      </c>
      <c r="XD33" s="47">
        <f>SUM(WF33:XC33)</f>
        <v>72732.4</v>
      </c>
      <c r="XE33" s="40">
        <f t="shared" ref="XE33:YC33" si="584">IFERROR(WF33/WF$10,"")</f>
        <v>0.000294442146747945</v>
      </c>
      <c r="XF33" s="40">
        <f t="shared" si="584"/>
        <v>0.00220869418167214</v>
      </c>
      <c r="XG33" s="40">
        <f t="shared" si="584"/>
        <v>0.000293568294870848</v>
      </c>
      <c r="XH33" s="40">
        <f t="shared" si="584"/>
        <v>0.00486923257444147</v>
      </c>
      <c r="XI33" s="40">
        <f t="shared" si="584"/>
        <v>0.000770880288477317</v>
      </c>
      <c r="XJ33" s="40">
        <f t="shared" si="584"/>
        <v>0.000505993788625135</v>
      </c>
      <c r="XK33" s="40">
        <f t="shared" si="584"/>
        <v>0.000427122834050368</v>
      </c>
      <c r="XL33" s="40">
        <f t="shared" si="584"/>
        <v>0.00105342252898813</v>
      </c>
      <c r="XM33" s="40">
        <f t="shared" si="584"/>
        <v>0.00438101076929852</v>
      </c>
      <c r="XN33" s="40">
        <f t="shared" si="584"/>
        <v>0.00649131364989174</v>
      </c>
      <c r="XO33" s="40">
        <f t="shared" si="584"/>
        <v>0.00591007057813969</v>
      </c>
      <c r="XP33" s="40">
        <f t="shared" si="584"/>
        <v>0.00333130938017903</v>
      </c>
      <c r="XQ33" s="40">
        <f t="shared" si="584"/>
        <v>0.0197564775592694</v>
      </c>
      <c r="XR33" s="40">
        <f t="shared" si="584"/>
        <v>0.000224960041153833</v>
      </c>
      <c r="XS33" s="40">
        <f t="shared" si="584"/>
        <v>0.00641209525907589</v>
      </c>
      <c r="XT33" s="40">
        <f t="shared" si="584"/>
        <v>0.000154629093561468</v>
      </c>
      <c r="XU33" s="40">
        <f t="shared" si="584"/>
        <v>0.00552493766702074</v>
      </c>
      <c r="XV33" s="40">
        <f t="shared" si="584"/>
        <v>0.00490033991540111</v>
      </c>
      <c r="XW33" s="40">
        <f t="shared" si="584"/>
        <v>0.00694793260921879</v>
      </c>
      <c r="XX33" s="40">
        <f t="shared" si="584"/>
        <v>0.0062828017450599</v>
      </c>
      <c r="XY33" s="40">
        <f t="shared" si="584"/>
        <v>0.00589302660837185</v>
      </c>
      <c r="XZ33" s="40">
        <f t="shared" si="584"/>
        <v>0.00601396566977163</v>
      </c>
      <c r="YA33" s="40">
        <f t="shared" si="584"/>
        <v>0.00571697203940283</v>
      </c>
      <c r="YB33" s="40" t="str">
        <f t="shared" si="584"/>
        <v/>
      </c>
      <c r="YC33" s="41">
        <f t="shared" si="584"/>
        <v>0.00360594378011064</v>
      </c>
    </row>
    <row r="34" s="18" customFormat="1" customHeight="1" spans="1:653">
      <c r="A34" s="67"/>
      <c r="B34" s="44" t="s">
        <v>83</v>
      </c>
      <c r="C34" s="37">
        <v>19701.13</v>
      </c>
      <c r="D34" s="45">
        <v>850.36</v>
      </c>
      <c r="E34" s="45">
        <v>18850.3</v>
      </c>
      <c r="F34" s="45">
        <v>10651.73</v>
      </c>
      <c r="G34" s="45">
        <v>4578.92</v>
      </c>
      <c r="H34" s="45">
        <v>10645.42</v>
      </c>
      <c r="I34" s="45">
        <v>28507.67</v>
      </c>
      <c r="J34" s="45">
        <v>263.52</v>
      </c>
      <c r="K34" s="37">
        <v>3228.47</v>
      </c>
      <c r="L34" s="46">
        <f>(L4-986)*1.74-151.47+5127.29</f>
        <v>19075.04</v>
      </c>
      <c r="M34" s="37">
        <v>2714.73</v>
      </c>
      <c r="N34" s="37">
        <v>1349.81</v>
      </c>
      <c r="O34" s="45">
        <v>168.25</v>
      </c>
      <c r="P34" s="37">
        <v>5796.75</v>
      </c>
      <c r="Q34" s="46">
        <f>(Q4-800)*1.74-187.94+4793.9</f>
        <v>16359.66</v>
      </c>
      <c r="R34" s="45">
        <v>1336.35</v>
      </c>
      <c r="S34" s="40" t="str">
        <f>IFERROR(#REF!/#REF!,"")</f>
        <v/>
      </c>
      <c r="T34" s="45">
        <f>(T4-587)*1.74-169.26+2863.59</f>
        <v>10185.03</v>
      </c>
      <c r="U34" s="45">
        <f>(U4-827)*1.74-84.17+3927.64</f>
        <v>12976.73</v>
      </c>
      <c r="V34" s="45">
        <f>(V4-345)*1.74-52.5+1378.13</f>
        <v>4819.55</v>
      </c>
      <c r="W34" s="45"/>
      <c r="X34" s="46"/>
      <c r="Y34" s="45"/>
      <c r="Z34" s="45"/>
      <c r="AA34" s="47">
        <f>SUM(C34:Z34)</f>
        <v>172059.42</v>
      </c>
      <c r="AB34" s="40">
        <f t="shared" ref="AB34:AZ34" si="585">IFERROR(C34/C$10,"")</f>
        <v>0.0640671486667981</v>
      </c>
      <c r="AC34" s="40">
        <f t="shared" si="585"/>
        <v>0.0511057302531427</v>
      </c>
      <c r="AD34" s="40">
        <f t="shared" si="585"/>
        <v>0.105189222634447</v>
      </c>
      <c r="AE34" s="40">
        <f t="shared" si="585"/>
        <v>0.0747132668930511</v>
      </c>
      <c r="AF34" s="40">
        <f t="shared" si="585"/>
        <v>0.0532674925230521</v>
      </c>
      <c r="AG34" s="40">
        <f t="shared" si="585"/>
        <v>0.0721129667885647</v>
      </c>
      <c r="AH34" s="40">
        <f t="shared" si="585"/>
        <v>0.065265605678492</v>
      </c>
      <c r="AI34" s="40">
        <f t="shared" si="585"/>
        <v>0.00482010660498357</v>
      </c>
      <c r="AJ34" s="40">
        <f t="shared" si="585"/>
        <v>0.0529421237261651</v>
      </c>
      <c r="AK34" s="40">
        <f t="shared" si="585"/>
        <v>0.0567001329024523</v>
      </c>
      <c r="AL34" s="40">
        <f t="shared" si="585"/>
        <v>0.0993596430163537</v>
      </c>
      <c r="AM34" s="40">
        <f t="shared" si="585"/>
        <v>0.0293414440152745</v>
      </c>
      <c r="AN34" s="40">
        <f t="shared" si="585"/>
        <v>0.0850129603710759</v>
      </c>
      <c r="AO34" s="40">
        <f t="shared" si="585"/>
        <v>0.0513515009910649</v>
      </c>
      <c r="AP34" s="40">
        <f t="shared" si="585"/>
        <v>0.0551491628766315</v>
      </c>
      <c r="AQ34" s="40">
        <f t="shared" si="585"/>
        <v>0.0379236345391557</v>
      </c>
      <c r="AR34" s="40" t="str">
        <f t="shared" si="585"/>
        <v/>
      </c>
      <c r="AS34" s="40">
        <f t="shared" si="585"/>
        <v>0.0355468440934672</v>
      </c>
      <c r="AT34" s="40">
        <f t="shared" si="585"/>
        <v>0.0635364485593298</v>
      </c>
      <c r="AU34" s="40">
        <f t="shared" si="585"/>
        <v>0.0550052174238574</v>
      </c>
      <c r="AV34" s="40" t="str">
        <f t="shared" si="585"/>
        <v/>
      </c>
      <c r="AW34" s="40" t="str">
        <f t="shared" si="585"/>
        <v/>
      </c>
      <c r="AX34" s="40" t="str">
        <f t="shared" si="585"/>
        <v/>
      </c>
      <c r="AY34" s="40" t="str">
        <f t="shared" si="585"/>
        <v/>
      </c>
      <c r="AZ34" s="41">
        <f t="shared" si="585"/>
        <v>0.060017464282887</v>
      </c>
      <c r="BA34" s="45">
        <v>17610.53</v>
      </c>
      <c r="BB34" s="45">
        <v>919.26</v>
      </c>
      <c r="BC34" s="45">
        <v>19182.86</v>
      </c>
      <c r="BD34" s="45">
        <v>11202.16</v>
      </c>
      <c r="BE34" s="45">
        <v>4848.88</v>
      </c>
      <c r="BF34" s="45">
        <v>10920.83</v>
      </c>
      <c r="BG34" s="45">
        <v>25003.34</v>
      </c>
      <c r="BH34" s="45">
        <v>2269.51</v>
      </c>
      <c r="BI34" s="45">
        <v>2078.91</v>
      </c>
      <c r="BJ34" s="46">
        <f>(BJ4-720)*2.6-501.48+3450.34</f>
        <v>13588.06</v>
      </c>
      <c r="BK34" s="37">
        <v>2443.03</v>
      </c>
      <c r="BL34" s="37">
        <v>1000.41</v>
      </c>
      <c r="BM34" s="45">
        <v>41.21</v>
      </c>
      <c r="BN34" s="37">
        <v>4526.12</v>
      </c>
      <c r="BO34" s="46">
        <f>(BO4-811)*2.6-463.23+4937.25</f>
        <v>18722.02</v>
      </c>
      <c r="BP34" s="45">
        <v>852.86</v>
      </c>
      <c r="BQ34" s="40" t="str">
        <f>IFERROR(#REF!/#REF!,"")</f>
        <v/>
      </c>
      <c r="BR34" s="46">
        <f>(BR4-612)*2.6-449.87+2689.12</f>
        <v>10067.85</v>
      </c>
      <c r="BS34" s="46">
        <f>(BS4-789)*2.6-320.65+4036.76</f>
        <v>16315.71</v>
      </c>
      <c r="BT34" s="46">
        <f>(BT4-286)*2.6-138.59+1280.76</f>
        <v>4995.37</v>
      </c>
      <c r="BU34" s="45"/>
      <c r="BV34" s="45"/>
      <c r="BW34" s="45"/>
      <c r="BX34" s="45"/>
      <c r="BY34" s="47">
        <f>SUM(BA34:BX34)</f>
        <v>166588.92</v>
      </c>
      <c r="BZ34" s="40">
        <f t="shared" ref="BZ34:CX34" si="586">IFERROR(BA34/BA$10,"")</f>
        <v>0.0885577390647629</v>
      </c>
      <c r="CA34" s="40">
        <f t="shared" si="586"/>
        <v>0.0827716984648804</v>
      </c>
      <c r="CB34" s="40">
        <f t="shared" si="586"/>
        <v>0.135099525616426</v>
      </c>
      <c r="CC34" s="40">
        <f t="shared" si="586"/>
        <v>0.118044738337903</v>
      </c>
      <c r="CD34" s="40">
        <f t="shared" si="586"/>
        <v>0.0730332094695206</v>
      </c>
      <c r="CE34" s="40">
        <f t="shared" si="586"/>
        <v>0.097334528947827</v>
      </c>
      <c r="CF34" s="40">
        <f t="shared" si="586"/>
        <v>0.0914924419773896</v>
      </c>
      <c r="CG34" s="40">
        <f t="shared" si="586"/>
        <v>0.0513955663451653</v>
      </c>
      <c r="CH34" s="40">
        <f t="shared" si="586"/>
        <v>0.06727424291357</v>
      </c>
      <c r="CI34" s="40">
        <f t="shared" si="586"/>
        <v>0.0760483252848143</v>
      </c>
      <c r="CJ34" s="40">
        <f t="shared" si="586"/>
        <v>0.141816894172692</v>
      </c>
      <c r="CK34" s="40">
        <f t="shared" si="586"/>
        <v>0.0434767870436645</v>
      </c>
      <c r="CL34" s="40">
        <f t="shared" si="586"/>
        <v>0.0540317293824571</v>
      </c>
      <c r="CM34" s="40">
        <f t="shared" si="586"/>
        <v>0.0677756156508705</v>
      </c>
      <c r="CN34" s="40">
        <f t="shared" si="586"/>
        <v>0.0781006763447984</v>
      </c>
      <c r="CO34" s="40">
        <f t="shared" si="586"/>
        <v>0.0507118665030301</v>
      </c>
      <c r="CP34" s="40" t="str">
        <f t="shared" si="586"/>
        <v/>
      </c>
      <c r="CQ34" s="40">
        <f t="shared" si="586"/>
        <v>0.0485065185098397</v>
      </c>
      <c r="CR34" s="40">
        <f t="shared" si="586"/>
        <v>0.082082615236037</v>
      </c>
      <c r="CS34" s="40">
        <f t="shared" si="586"/>
        <v>0.0749776809702593</v>
      </c>
      <c r="CT34" s="40" t="str">
        <f t="shared" si="586"/>
        <v/>
      </c>
      <c r="CU34" s="40" t="str">
        <f t="shared" si="586"/>
        <v/>
      </c>
      <c r="CV34" s="40" t="str">
        <f t="shared" si="586"/>
        <v/>
      </c>
      <c r="CW34" s="40" t="str">
        <f t="shared" si="586"/>
        <v/>
      </c>
      <c r="CX34" s="41">
        <f t="shared" si="586"/>
        <v>0.0837242740498283</v>
      </c>
      <c r="CY34" s="48">
        <v>25107.79</v>
      </c>
      <c r="CZ34" s="45">
        <v>2713.67</v>
      </c>
      <c r="DA34" s="45">
        <v>32683.4</v>
      </c>
      <c r="DB34" s="45">
        <v>21339.58</v>
      </c>
      <c r="DC34" s="45">
        <v>7138.98</v>
      </c>
      <c r="DD34" s="45">
        <v>19199.27</v>
      </c>
      <c r="DE34" s="45">
        <v>40091.62</v>
      </c>
      <c r="DF34" s="45">
        <v>1897.66</v>
      </c>
      <c r="DG34" s="45">
        <v>3885.76</v>
      </c>
      <c r="DH34" s="46">
        <f>(DH4-1090)*2.35+1959.32</f>
        <v>20359.82</v>
      </c>
      <c r="DI34" s="45">
        <v>4717.16</v>
      </c>
      <c r="DJ34" s="45">
        <v>2255.97</v>
      </c>
      <c r="DK34" s="45">
        <v>22.58</v>
      </c>
      <c r="DL34" s="45">
        <v>7394.66</v>
      </c>
      <c r="DM34" s="46">
        <f>(DM4-1329)*2.35+2704.2</f>
        <v>28812.7</v>
      </c>
      <c r="DN34" s="45">
        <v>855.84</v>
      </c>
      <c r="DO34" s="45">
        <v>1005.8</v>
      </c>
      <c r="DP34" s="46">
        <f>(DP4-949)*2.35+2368.91</f>
        <v>17169.21</v>
      </c>
      <c r="DQ34" s="46">
        <f>(DQ4-991)*2.35+2172.04</f>
        <v>19724.19</v>
      </c>
      <c r="DR34" s="46">
        <f>(DR4-579)*2.35+765.75</f>
        <v>7761.7</v>
      </c>
      <c r="DS34" s="45"/>
      <c r="DT34" s="45"/>
      <c r="DU34" s="45"/>
      <c r="DV34" s="45"/>
      <c r="DW34" s="47">
        <f>SUM(CY34:DV34)</f>
        <v>264137.36</v>
      </c>
      <c r="DX34" s="40">
        <f t="shared" ref="DX34:EV34" si="587">IFERROR(CY34/CY$10,"")</f>
        <v>0.0661629425500609</v>
      </c>
      <c r="DY34" s="40">
        <f t="shared" si="587"/>
        <v>0.0532257887357857</v>
      </c>
      <c r="DZ34" s="40">
        <f t="shared" si="587"/>
        <v>0.0944299711507021</v>
      </c>
      <c r="EA34" s="40">
        <f t="shared" si="587"/>
        <v>0.0837336855396886</v>
      </c>
      <c r="EB34" s="40">
        <f t="shared" si="587"/>
        <v>0.060056264102938</v>
      </c>
      <c r="EC34" s="40">
        <f t="shared" si="587"/>
        <v>0.0816262454002712</v>
      </c>
      <c r="ED34" s="40">
        <f t="shared" si="587"/>
        <v>0.0764875409997341</v>
      </c>
      <c r="EE34" s="40">
        <f t="shared" si="587"/>
        <v>0.012928927417365</v>
      </c>
      <c r="EF34" s="40">
        <f t="shared" si="587"/>
        <v>0.0539274546279179</v>
      </c>
      <c r="EG34" s="40">
        <f t="shared" si="587"/>
        <v>0.0643606570446595</v>
      </c>
      <c r="EH34" s="40">
        <f t="shared" si="587"/>
        <v>0.100030684649384</v>
      </c>
      <c r="EI34" s="40">
        <f t="shared" si="587"/>
        <v>0.031241375098548</v>
      </c>
      <c r="EJ34" s="40">
        <f t="shared" si="587"/>
        <v>0.061726032639895</v>
      </c>
      <c r="EK34" s="40">
        <f t="shared" si="587"/>
        <v>0.0489446077771435</v>
      </c>
      <c r="EL34" s="40">
        <f t="shared" si="587"/>
        <v>0.0541530012536111</v>
      </c>
      <c r="EM34" s="40">
        <f t="shared" si="587"/>
        <v>0.0496988187936144</v>
      </c>
      <c r="EN34" s="40">
        <f t="shared" si="587"/>
        <v>0.0304948947277302</v>
      </c>
      <c r="EO34" s="40">
        <f t="shared" si="587"/>
        <v>0.0384050775951346</v>
      </c>
      <c r="EP34" s="40">
        <f t="shared" si="587"/>
        <v>0.0613840787590837</v>
      </c>
      <c r="EQ34" s="40">
        <f t="shared" si="587"/>
        <v>0.0537689120684998</v>
      </c>
      <c r="ER34" s="40" t="str">
        <f t="shared" si="587"/>
        <v/>
      </c>
      <c r="ES34" s="40" t="str">
        <f t="shared" si="587"/>
        <v/>
      </c>
      <c r="ET34" s="40" t="str">
        <f t="shared" si="587"/>
        <v/>
      </c>
      <c r="EU34" s="40" t="str">
        <f t="shared" si="587"/>
        <v/>
      </c>
      <c r="EV34" s="41">
        <f t="shared" si="587"/>
        <v>0.0627306971519122</v>
      </c>
      <c r="EW34" s="45">
        <v>19951.06</v>
      </c>
      <c r="EX34" s="37">
        <v>1709.66</v>
      </c>
      <c r="EY34" s="37">
        <v>27690.73</v>
      </c>
      <c r="EZ34" s="37">
        <v>23436.88</v>
      </c>
      <c r="FA34" s="37">
        <v>3682.88</v>
      </c>
      <c r="FB34" s="37">
        <v>15278.04</v>
      </c>
      <c r="FC34" s="37">
        <v>31367.77</v>
      </c>
      <c r="FD34" s="37">
        <v>-46.8</v>
      </c>
      <c r="FE34" s="37">
        <v>3902.73</v>
      </c>
      <c r="FF34" s="46">
        <f>(FF4-1373)*2.33-346.75</f>
        <v>21366.52</v>
      </c>
      <c r="FG34" s="37">
        <v>4562.42</v>
      </c>
      <c r="FH34" s="37">
        <v>1333.53</v>
      </c>
      <c r="FI34" s="37">
        <v>4.23</v>
      </c>
      <c r="FJ34" s="37">
        <v>6579.48</v>
      </c>
      <c r="FK34" s="46">
        <f>(FK4-1246)*2.33-617.64</f>
        <v>24530.05</v>
      </c>
      <c r="FL34" s="37">
        <v>60.55</v>
      </c>
      <c r="FM34" s="45">
        <v>2574.9</v>
      </c>
      <c r="FN34" s="46">
        <f>(FN4-779)*2.33-524.01</f>
        <v>11829.65</v>
      </c>
      <c r="FO34" s="46">
        <f>(FO4-979)*2.33-363.14</f>
        <v>16885.85</v>
      </c>
      <c r="FP34" s="46">
        <f>(FP4-519)*2.33-166.03</f>
        <v>6719.12</v>
      </c>
      <c r="FQ34" s="45"/>
      <c r="FR34" s="45"/>
      <c r="FS34" s="45"/>
      <c r="FT34" s="45"/>
      <c r="FU34" s="47">
        <f>SUM(EW34:FT34)</f>
        <v>223419.25</v>
      </c>
      <c r="FV34" s="40">
        <f t="shared" ref="FV34:GT34" si="588">IFERROR(EW34/EW$10,"")</f>
        <v>0.0641479851079067</v>
      </c>
      <c r="FW34" s="40">
        <f t="shared" si="588"/>
        <v>0.0501011012712379</v>
      </c>
      <c r="FX34" s="40">
        <f t="shared" si="588"/>
        <v>0.0959567078589269</v>
      </c>
      <c r="FY34" s="40">
        <f t="shared" si="588"/>
        <v>0.0788188857030201</v>
      </c>
      <c r="FZ34" s="40">
        <f t="shared" si="588"/>
        <v>0.0489176468556803</v>
      </c>
      <c r="GA34" s="40">
        <f t="shared" si="588"/>
        <v>0.0790949793715773</v>
      </c>
      <c r="GB34" s="40">
        <f t="shared" si="588"/>
        <v>0.0704376315761039</v>
      </c>
      <c r="GC34" s="40">
        <f t="shared" si="588"/>
        <v>-0.000854258561067141</v>
      </c>
      <c r="GD34" s="40">
        <f t="shared" si="588"/>
        <v>0.0474829728368403</v>
      </c>
      <c r="GE34" s="40">
        <f t="shared" si="588"/>
        <v>0.0586751497784955</v>
      </c>
      <c r="GF34" s="40">
        <f t="shared" si="588"/>
        <v>0.0994128600769692</v>
      </c>
      <c r="GG34" s="40">
        <f t="shared" si="588"/>
        <v>0.0239794056873519</v>
      </c>
      <c r="GH34" s="40">
        <f t="shared" si="588"/>
        <v>0.0476351351351351</v>
      </c>
      <c r="GI34" s="40">
        <f t="shared" si="588"/>
        <v>0.0462139430759377</v>
      </c>
      <c r="GJ34" s="40">
        <f t="shared" si="588"/>
        <v>0.0474226407907717</v>
      </c>
      <c r="GK34" s="40">
        <f t="shared" si="588"/>
        <v>0.0275043493665596</v>
      </c>
      <c r="GL34" s="40">
        <f t="shared" si="588"/>
        <v>0.0267810060688639</v>
      </c>
      <c r="GM34" s="40">
        <f t="shared" si="588"/>
        <v>0.0303619243325603</v>
      </c>
      <c r="GN34" s="40">
        <f t="shared" si="588"/>
        <v>0.049753820118746</v>
      </c>
      <c r="GO34" s="40">
        <f t="shared" si="588"/>
        <v>0.0510941706006871</v>
      </c>
      <c r="GP34" s="40" t="str">
        <f t="shared" si="588"/>
        <v/>
      </c>
      <c r="GQ34" s="40" t="str">
        <f t="shared" si="588"/>
        <v/>
      </c>
      <c r="GR34" s="40" t="str">
        <f t="shared" si="588"/>
        <v/>
      </c>
      <c r="GS34" s="40" t="str">
        <f t="shared" si="588"/>
        <v/>
      </c>
      <c r="GT34" s="41">
        <f t="shared" si="588"/>
        <v>0.0577899401411415</v>
      </c>
      <c r="GU34" s="45">
        <v>17061.7</v>
      </c>
      <c r="GV34" s="37">
        <v>1096.25</v>
      </c>
      <c r="GW34" s="37">
        <v>19781.09</v>
      </c>
      <c r="GX34" s="37">
        <v>19464.39</v>
      </c>
      <c r="GY34" s="37">
        <v>2427.37</v>
      </c>
      <c r="GZ34" s="37">
        <v>14117.48</v>
      </c>
      <c r="HA34" s="37">
        <v>31098.57</v>
      </c>
      <c r="HB34" s="37">
        <v>97.08</v>
      </c>
      <c r="HC34" s="37">
        <v>5928</v>
      </c>
      <c r="HD34" s="46">
        <f>(HD4-1271)*2.3-939.61</f>
        <v>22340.99</v>
      </c>
      <c r="HE34" s="37">
        <v>4860.85</v>
      </c>
      <c r="HF34" s="37">
        <v>1033.88</v>
      </c>
      <c r="HG34" s="45"/>
      <c r="HH34" s="37">
        <v>5452.6</v>
      </c>
      <c r="HI34" s="46">
        <f>(HI4-1501)*2.3-1377</f>
        <v>24433.6</v>
      </c>
      <c r="HJ34" s="37">
        <v>3.48</v>
      </c>
      <c r="HK34" s="45">
        <v>1939.17</v>
      </c>
      <c r="HL34" s="46">
        <f>(HL4-811)*2.3-1093.96</f>
        <v>11323.74</v>
      </c>
      <c r="HM34" s="46">
        <f>(HM4-974)*2.3-920.12</f>
        <v>14195.48</v>
      </c>
      <c r="HN34" s="46">
        <f>(HN4-533)*2.3-344.13</f>
        <v>7363.17</v>
      </c>
      <c r="HO34" s="45">
        <v>16.1</v>
      </c>
      <c r="HP34" s="46">
        <f>(HP4-513)*2.3</f>
        <v>4146.9</v>
      </c>
      <c r="HQ34" s="45"/>
      <c r="HR34" s="45"/>
      <c r="HS34" s="47">
        <f>SUM(GU34:HR34)</f>
        <v>208181.89</v>
      </c>
      <c r="HT34" s="40">
        <f t="shared" ref="HT34:IR34" si="589">IFERROR(GU34/GU$10,"")</f>
        <v>0.0640811341065327</v>
      </c>
      <c r="HU34" s="40">
        <f t="shared" si="589"/>
        <v>0.0479465115933237</v>
      </c>
      <c r="HV34" s="40">
        <f t="shared" si="589"/>
        <v>0.0963300469293353</v>
      </c>
      <c r="HW34" s="40">
        <f t="shared" si="589"/>
        <v>0.0731196412310801</v>
      </c>
      <c r="HX34" s="40">
        <f t="shared" si="589"/>
        <v>0.0603590355166359</v>
      </c>
      <c r="HY34" s="40">
        <f t="shared" si="589"/>
        <v>0.0791686214675184</v>
      </c>
      <c r="HZ34" s="40">
        <f t="shared" si="589"/>
        <v>0.0664081569366519</v>
      </c>
      <c r="IA34" s="40">
        <f t="shared" si="589"/>
        <v>0.00726516194695569</v>
      </c>
      <c r="IB34" s="40">
        <f t="shared" si="589"/>
        <v>0.0434059971301372</v>
      </c>
      <c r="IC34" s="40">
        <f t="shared" si="589"/>
        <v>0.0574537542204324</v>
      </c>
      <c r="ID34" s="40">
        <f t="shared" si="589"/>
        <v>0.102365191138831</v>
      </c>
      <c r="IE34" s="40">
        <f t="shared" si="589"/>
        <v>0.0228974024156241</v>
      </c>
      <c r="IF34" s="40" t="str">
        <f t="shared" si="589"/>
        <v/>
      </c>
      <c r="IG34" s="40">
        <f t="shared" si="589"/>
        <v>0.0420769366051678</v>
      </c>
      <c r="IH34" s="40">
        <f t="shared" si="589"/>
        <v>0.0461429009776786</v>
      </c>
      <c r="II34" s="40">
        <f t="shared" si="589"/>
        <v>0.0113355048859935</v>
      </c>
      <c r="IJ34" s="40">
        <f t="shared" si="589"/>
        <v>0.0238130177633966</v>
      </c>
      <c r="IK34" s="40">
        <f t="shared" si="589"/>
        <v>0.0264202764552027</v>
      </c>
      <c r="IL34" s="40">
        <f t="shared" si="589"/>
        <v>0.0445101202149629</v>
      </c>
      <c r="IM34" s="40">
        <f t="shared" si="589"/>
        <v>0.0514377831309359</v>
      </c>
      <c r="IN34" s="40">
        <f t="shared" si="589"/>
        <v>0.0370472640250356</v>
      </c>
      <c r="IO34" s="40">
        <f t="shared" si="589"/>
        <v>0.038209658790669</v>
      </c>
      <c r="IP34" s="40" t="str">
        <f t="shared" si="589"/>
        <v/>
      </c>
      <c r="IQ34" s="40" t="str">
        <f t="shared" si="589"/>
        <v/>
      </c>
      <c r="IR34" s="41">
        <f t="shared" si="589"/>
        <v>0.0545064000806158</v>
      </c>
      <c r="IS34" s="45">
        <v>15703.7</v>
      </c>
      <c r="IT34" s="37">
        <v>962.96</v>
      </c>
      <c r="IU34" s="37">
        <v>17593.64</v>
      </c>
      <c r="IV34" s="37">
        <v>15914.92</v>
      </c>
      <c r="IW34" s="37">
        <v>2299.81</v>
      </c>
      <c r="IX34" s="37">
        <v>13674.62</v>
      </c>
      <c r="IY34" s="37">
        <v>27413.2</v>
      </c>
      <c r="IZ34" s="37">
        <v>471.5</v>
      </c>
      <c r="JA34" s="37">
        <v>4923.73</v>
      </c>
      <c r="JB34" s="46">
        <f>(JB4-1199)*2.27-625.23</f>
        <v>19968.21</v>
      </c>
      <c r="JC34" s="37">
        <v>3687.94</v>
      </c>
      <c r="JD34" s="37">
        <v>631.43</v>
      </c>
      <c r="JE34" s="45"/>
      <c r="JF34" s="37">
        <v>5107.25</v>
      </c>
      <c r="JG34" s="46">
        <f>(JG4-1014)*2.27-904.41</f>
        <v>17972.91</v>
      </c>
      <c r="JH34" s="45"/>
      <c r="JI34" s="45">
        <v>2853.38</v>
      </c>
      <c r="JJ34" s="46">
        <f>(JJ4-806)*2.27-765.91</f>
        <v>10688.51</v>
      </c>
      <c r="JK34" s="46">
        <f>(JK4-695)*2.27-563.15</f>
        <v>9674.55</v>
      </c>
      <c r="JL34" s="46">
        <f>(JL4-578)*2.27-241.93</f>
        <v>8890.28</v>
      </c>
      <c r="JM34" s="45">
        <v>196.37</v>
      </c>
      <c r="JN34" s="46">
        <f>(JN4-226)*2.27-204.19</f>
        <v>3720.64</v>
      </c>
      <c r="JO34" s="37">
        <v>833.09</v>
      </c>
      <c r="JP34" s="45"/>
      <c r="JQ34" s="47">
        <f>SUM(IS34:JP34)</f>
        <v>183182.64</v>
      </c>
      <c r="JR34" s="40">
        <f t="shared" ref="JR34:KP34" si="590">IFERROR(IS34/IS$10,"")</f>
        <v>0.0648538303683126</v>
      </c>
      <c r="JS34" s="40">
        <f t="shared" si="590"/>
        <v>0.0513846140711108</v>
      </c>
      <c r="JT34" s="40">
        <f t="shared" si="590"/>
        <v>0.104511155906121</v>
      </c>
      <c r="JU34" s="40">
        <f t="shared" si="590"/>
        <v>0.0770044606201174</v>
      </c>
      <c r="JV34" s="40">
        <f t="shared" si="590"/>
        <v>0.0619477107352392</v>
      </c>
      <c r="JW34" s="40">
        <f t="shared" si="590"/>
        <v>0.0682372737066838</v>
      </c>
      <c r="JX34" s="40">
        <f t="shared" si="590"/>
        <v>0.064539467186593</v>
      </c>
      <c r="JY34" s="40">
        <f t="shared" si="590"/>
        <v>0.03398053704383</v>
      </c>
      <c r="JZ34" s="40">
        <f t="shared" si="590"/>
        <v>0.0379729536611246</v>
      </c>
      <c r="KA34" s="40">
        <f t="shared" si="590"/>
        <v>0.0592764185165569</v>
      </c>
      <c r="KB34" s="40">
        <f t="shared" si="590"/>
        <v>0.102838362679552</v>
      </c>
      <c r="KC34" s="40">
        <f t="shared" si="590"/>
        <v>0.0256147823617703</v>
      </c>
      <c r="KD34" s="40" t="str">
        <f t="shared" si="590"/>
        <v/>
      </c>
      <c r="KE34" s="40">
        <f t="shared" si="590"/>
        <v>0.041679404363793</v>
      </c>
      <c r="KF34" s="40">
        <f t="shared" si="590"/>
        <v>0.0438630966666653</v>
      </c>
      <c r="KG34" s="40" t="str">
        <f t="shared" si="590"/>
        <v/>
      </c>
      <c r="KH34" s="40">
        <f t="shared" si="590"/>
        <v>0.0291763269063984</v>
      </c>
      <c r="KI34" s="40">
        <f t="shared" si="590"/>
        <v>0.0271810858778326</v>
      </c>
      <c r="KJ34" s="40">
        <f t="shared" si="590"/>
        <v>0.0437989028441719</v>
      </c>
      <c r="KK34" s="40">
        <f t="shared" si="590"/>
        <v>0.0460618202695374</v>
      </c>
      <c r="KL34" s="40">
        <f t="shared" si="590"/>
        <v>0.0290837514884743</v>
      </c>
      <c r="KM34" s="40">
        <f t="shared" si="590"/>
        <v>0.0352278623395616</v>
      </c>
      <c r="KN34" s="40">
        <f t="shared" si="590"/>
        <v>0.0289247676199812</v>
      </c>
      <c r="KO34" s="40" t="str">
        <f t="shared" si="590"/>
        <v/>
      </c>
      <c r="KP34" s="41">
        <f t="shared" si="590"/>
        <v>0.0536018081767167</v>
      </c>
      <c r="KQ34" s="37"/>
      <c r="KR34" s="45"/>
      <c r="KS34" s="45"/>
      <c r="KT34" s="45"/>
      <c r="KU34" s="45"/>
      <c r="KV34" s="45"/>
      <c r="KW34" s="45"/>
      <c r="KX34" s="45"/>
      <c r="KY34" s="45"/>
      <c r="KZ34" s="45"/>
      <c r="LA34" s="45"/>
      <c r="LB34" s="45"/>
      <c r="LC34" s="45"/>
      <c r="LD34" s="45"/>
      <c r="LE34" s="45"/>
      <c r="LF34" s="45"/>
      <c r="LG34" s="45"/>
      <c r="LH34" s="45"/>
      <c r="LI34" s="45"/>
      <c r="LJ34" s="45"/>
      <c r="LK34" s="45"/>
      <c r="LL34" s="45"/>
      <c r="LM34" s="45"/>
      <c r="LN34" s="45"/>
      <c r="LO34" s="47">
        <f>SUM(KQ34:LN34)</f>
        <v>0</v>
      </c>
      <c r="LP34" s="40" t="str">
        <f t="shared" ref="LP34:MN34" si="591">IFERROR(KQ34/KQ$10,"")</f>
        <v/>
      </c>
      <c r="LQ34" s="40" t="str">
        <f t="shared" si="591"/>
        <v/>
      </c>
      <c r="LR34" s="40" t="str">
        <f t="shared" si="591"/>
        <v/>
      </c>
      <c r="LS34" s="40" t="str">
        <f t="shared" si="591"/>
        <v/>
      </c>
      <c r="LT34" s="40" t="str">
        <f t="shared" si="591"/>
        <v/>
      </c>
      <c r="LU34" s="40" t="str">
        <f t="shared" si="591"/>
        <v/>
      </c>
      <c r="LV34" s="40" t="str">
        <f t="shared" si="591"/>
        <v/>
      </c>
      <c r="LW34" s="40" t="str">
        <f t="shared" si="591"/>
        <v/>
      </c>
      <c r="LX34" s="40" t="str">
        <f t="shared" si="591"/>
        <v/>
      </c>
      <c r="LY34" s="40" t="str">
        <f t="shared" si="591"/>
        <v/>
      </c>
      <c r="LZ34" s="40" t="str">
        <f t="shared" si="591"/>
        <v/>
      </c>
      <c r="MA34" s="40" t="str">
        <f t="shared" si="591"/>
        <v/>
      </c>
      <c r="MB34" s="40" t="str">
        <f t="shared" si="591"/>
        <v/>
      </c>
      <c r="MC34" s="40" t="str">
        <f t="shared" si="591"/>
        <v/>
      </c>
      <c r="MD34" s="40" t="str">
        <f t="shared" si="591"/>
        <v/>
      </c>
      <c r="ME34" s="40" t="str">
        <f t="shared" si="591"/>
        <v/>
      </c>
      <c r="MF34" s="40" t="str">
        <f t="shared" si="591"/>
        <v/>
      </c>
      <c r="MG34" s="40" t="str">
        <f t="shared" si="591"/>
        <v/>
      </c>
      <c r="MH34" s="40" t="str">
        <f t="shared" si="591"/>
        <v/>
      </c>
      <c r="MI34" s="40" t="str">
        <f t="shared" si="591"/>
        <v/>
      </c>
      <c r="MJ34" s="40" t="str">
        <f t="shared" si="591"/>
        <v/>
      </c>
      <c r="MK34" s="40" t="str">
        <f t="shared" si="591"/>
        <v/>
      </c>
      <c r="ML34" s="40" t="str">
        <f t="shared" si="591"/>
        <v/>
      </c>
      <c r="MM34" s="40" t="str">
        <f t="shared" si="591"/>
        <v/>
      </c>
      <c r="MN34" s="41" t="str">
        <f t="shared" si="591"/>
        <v/>
      </c>
      <c r="MO34" s="37"/>
      <c r="MP34" s="45"/>
      <c r="MQ34" s="45"/>
      <c r="MR34" s="45"/>
      <c r="MS34" s="45"/>
      <c r="MT34" s="45"/>
      <c r="MU34" s="45"/>
      <c r="MV34" s="45"/>
      <c r="MW34" s="45"/>
      <c r="MX34" s="45"/>
      <c r="MY34" s="45"/>
      <c r="MZ34" s="45"/>
      <c r="NA34" s="45"/>
      <c r="NB34" s="45"/>
      <c r="NC34" s="45"/>
      <c r="ND34" s="45"/>
      <c r="NE34" s="45"/>
      <c r="NF34" s="45"/>
      <c r="NG34" s="45"/>
      <c r="NH34" s="45"/>
      <c r="NI34" s="45"/>
      <c r="NJ34" s="45"/>
      <c r="NK34" s="45"/>
      <c r="NL34" s="45"/>
      <c r="NM34" s="47">
        <f>SUM(MO34:NL34)</f>
        <v>0</v>
      </c>
      <c r="NN34" s="40" t="str">
        <f t="shared" ref="NN34:OL34" si="592">IFERROR(MO34/MO$10,"")</f>
        <v/>
      </c>
      <c r="NO34" s="40" t="str">
        <f t="shared" si="592"/>
        <v/>
      </c>
      <c r="NP34" s="40" t="str">
        <f t="shared" si="592"/>
        <v/>
      </c>
      <c r="NQ34" s="40" t="str">
        <f t="shared" si="592"/>
        <v/>
      </c>
      <c r="NR34" s="40" t="str">
        <f t="shared" si="592"/>
        <v/>
      </c>
      <c r="NS34" s="40" t="str">
        <f t="shared" si="592"/>
        <v/>
      </c>
      <c r="NT34" s="40" t="str">
        <f t="shared" si="592"/>
        <v/>
      </c>
      <c r="NU34" s="40" t="str">
        <f t="shared" si="592"/>
        <v/>
      </c>
      <c r="NV34" s="40" t="str">
        <f t="shared" si="592"/>
        <v/>
      </c>
      <c r="NW34" s="40" t="str">
        <f t="shared" si="592"/>
        <v/>
      </c>
      <c r="NX34" s="40" t="str">
        <f t="shared" si="592"/>
        <v/>
      </c>
      <c r="NY34" s="40" t="str">
        <f t="shared" si="592"/>
        <v/>
      </c>
      <c r="NZ34" s="40" t="str">
        <f t="shared" si="592"/>
        <v/>
      </c>
      <c r="OA34" s="40" t="str">
        <f t="shared" si="592"/>
        <v/>
      </c>
      <c r="OB34" s="40" t="str">
        <f t="shared" si="592"/>
        <v/>
      </c>
      <c r="OC34" s="40" t="str">
        <f t="shared" si="592"/>
        <v/>
      </c>
      <c r="OD34" s="40" t="str">
        <f t="shared" si="592"/>
        <v/>
      </c>
      <c r="OE34" s="40" t="str">
        <f t="shared" si="592"/>
        <v/>
      </c>
      <c r="OF34" s="40" t="str">
        <f t="shared" si="592"/>
        <v/>
      </c>
      <c r="OG34" s="40" t="str">
        <f t="shared" si="592"/>
        <v/>
      </c>
      <c r="OH34" s="40" t="str">
        <f t="shared" si="592"/>
        <v/>
      </c>
      <c r="OI34" s="40" t="str">
        <f t="shared" si="592"/>
        <v/>
      </c>
      <c r="OJ34" s="40" t="str">
        <f t="shared" si="592"/>
        <v/>
      </c>
      <c r="OK34" s="40" t="str">
        <f t="shared" si="592"/>
        <v/>
      </c>
      <c r="OL34" s="41" t="str">
        <f t="shared" si="592"/>
        <v/>
      </c>
      <c r="OM34" s="37"/>
      <c r="ON34" s="45"/>
      <c r="OO34" s="45"/>
      <c r="OP34" s="45"/>
      <c r="OQ34" s="45"/>
      <c r="OR34" s="45"/>
      <c r="OS34" s="45"/>
      <c r="OT34" s="45"/>
      <c r="OU34" s="45"/>
      <c r="OV34" s="45"/>
      <c r="OW34" s="45"/>
      <c r="OX34" s="45"/>
      <c r="OY34" s="45"/>
      <c r="OZ34" s="45"/>
      <c r="PA34" s="45"/>
      <c r="PB34" s="45"/>
      <c r="PC34" s="45"/>
      <c r="PD34" s="45"/>
      <c r="PE34" s="45"/>
      <c r="PF34" s="45"/>
      <c r="PG34" s="45"/>
      <c r="PH34" s="45"/>
      <c r="PI34" s="45"/>
      <c r="PJ34" s="45"/>
      <c r="PK34" s="47">
        <f>SUM(OM34:PJ34)</f>
        <v>0</v>
      </c>
      <c r="PL34" s="40" t="str">
        <f t="shared" ref="PL34:QJ34" si="593">IFERROR(OM34/OM$10,"")</f>
        <v/>
      </c>
      <c r="PM34" s="40" t="str">
        <f t="shared" si="593"/>
        <v/>
      </c>
      <c r="PN34" s="40" t="str">
        <f t="shared" si="593"/>
        <v/>
      </c>
      <c r="PO34" s="40" t="str">
        <f t="shared" si="593"/>
        <v/>
      </c>
      <c r="PP34" s="40" t="str">
        <f t="shared" si="593"/>
        <v/>
      </c>
      <c r="PQ34" s="40" t="str">
        <f t="shared" si="593"/>
        <v/>
      </c>
      <c r="PR34" s="40" t="str">
        <f t="shared" si="593"/>
        <v/>
      </c>
      <c r="PS34" s="40" t="str">
        <f t="shared" si="593"/>
        <v/>
      </c>
      <c r="PT34" s="40" t="str">
        <f t="shared" si="593"/>
        <v/>
      </c>
      <c r="PU34" s="40" t="str">
        <f t="shared" si="593"/>
        <v/>
      </c>
      <c r="PV34" s="40" t="str">
        <f t="shared" si="593"/>
        <v/>
      </c>
      <c r="PW34" s="40" t="str">
        <f t="shared" si="593"/>
        <v/>
      </c>
      <c r="PX34" s="40" t="str">
        <f t="shared" si="593"/>
        <v/>
      </c>
      <c r="PY34" s="40" t="str">
        <f t="shared" si="593"/>
        <v/>
      </c>
      <c r="PZ34" s="40" t="str">
        <f t="shared" si="593"/>
        <v/>
      </c>
      <c r="QA34" s="40" t="str">
        <f t="shared" si="593"/>
        <v/>
      </c>
      <c r="QB34" s="40" t="str">
        <f t="shared" si="593"/>
        <v/>
      </c>
      <c r="QC34" s="40" t="str">
        <f t="shared" si="593"/>
        <v/>
      </c>
      <c r="QD34" s="40" t="str">
        <f t="shared" si="593"/>
        <v/>
      </c>
      <c r="QE34" s="40" t="str">
        <f t="shared" si="593"/>
        <v/>
      </c>
      <c r="QF34" s="40" t="str">
        <f t="shared" si="593"/>
        <v/>
      </c>
      <c r="QG34" s="40" t="str">
        <f t="shared" si="593"/>
        <v/>
      </c>
      <c r="QH34" s="40" t="str">
        <f t="shared" si="593"/>
        <v/>
      </c>
      <c r="QI34" s="40" t="str">
        <f t="shared" si="593"/>
        <v/>
      </c>
      <c r="QJ34" s="41" t="str">
        <f t="shared" si="593"/>
        <v/>
      </c>
      <c r="QK34" s="37"/>
      <c r="QL34" s="45"/>
      <c r="QM34" s="45"/>
      <c r="QN34" s="45"/>
      <c r="QO34" s="45"/>
      <c r="QP34" s="45"/>
      <c r="QQ34" s="45"/>
      <c r="QR34" s="45"/>
      <c r="QS34" s="45"/>
      <c r="QT34" s="45"/>
      <c r="QU34" s="45"/>
      <c r="QV34" s="45"/>
      <c r="QW34" s="45"/>
      <c r="QX34" s="45"/>
      <c r="QY34" s="45"/>
      <c r="QZ34" s="45"/>
      <c r="RA34" s="45"/>
      <c r="RB34" s="45"/>
      <c r="RC34" s="45"/>
      <c r="RD34" s="45"/>
      <c r="RE34" s="45"/>
      <c r="RF34" s="45"/>
      <c r="RG34" s="45"/>
      <c r="RH34" s="45"/>
      <c r="RI34" s="47">
        <f>SUM(QK34:RH34)</f>
        <v>0</v>
      </c>
      <c r="RJ34" s="40" t="str">
        <f t="shared" ref="RJ34:SH34" si="594">IFERROR(QK34/QK$10,"")</f>
        <v/>
      </c>
      <c r="RK34" s="40" t="str">
        <f t="shared" si="594"/>
        <v/>
      </c>
      <c r="RL34" s="40" t="str">
        <f t="shared" si="594"/>
        <v/>
      </c>
      <c r="RM34" s="40" t="str">
        <f t="shared" si="594"/>
        <v/>
      </c>
      <c r="RN34" s="40" t="str">
        <f t="shared" si="594"/>
        <v/>
      </c>
      <c r="RO34" s="40" t="str">
        <f t="shared" si="594"/>
        <v/>
      </c>
      <c r="RP34" s="40" t="str">
        <f t="shared" si="594"/>
        <v/>
      </c>
      <c r="RQ34" s="40" t="str">
        <f t="shared" si="594"/>
        <v/>
      </c>
      <c r="RR34" s="40" t="str">
        <f t="shared" si="594"/>
        <v/>
      </c>
      <c r="RS34" s="40" t="str">
        <f t="shared" si="594"/>
        <v/>
      </c>
      <c r="RT34" s="40" t="str">
        <f t="shared" si="594"/>
        <v/>
      </c>
      <c r="RU34" s="40" t="str">
        <f t="shared" si="594"/>
        <v/>
      </c>
      <c r="RV34" s="40" t="str">
        <f t="shared" si="594"/>
        <v/>
      </c>
      <c r="RW34" s="40" t="str">
        <f t="shared" si="594"/>
        <v/>
      </c>
      <c r="RX34" s="40" t="str">
        <f t="shared" si="594"/>
        <v/>
      </c>
      <c r="RY34" s="40" t="str">
        <f t="shared" si="594"/>
        <v/>
      </c>
      <c r="RZ34" s="40" t="str">
        <f t="shared" si="594"/>
        <v/>
      </c>
      <c r="SA34" s="40" t="str">
        <f t="shared" si="594"/>
        <v/>
      </c>
      <c r="SB34" s="40" t="str">
        <f t="shared" si="594"/>
        <v/>
      </c>
      <c r="SC34" s="40" t="str">
        <f t="shared" si="594"/>
        <v/>
      </c>
      <c r="SD34" s="40" t="str">
        <f t="shared" si="594"/>
        <v/>
      </c>
      <c r="SE34" s="40" t="str">
        <f t="shared" si="594"/>
        <v/>
      </c>
      <c r="SF34" s="40" t="str">
        <f t="shared" si="594"/>
        <v/>
      </c>
      <c r="SG34" s="40" t="str">
        <f t="shared" si="594"/>
        <v/>
      </c>
      <c r="SH34" s="41" t="str">
        <f t="shared" si="594"/>
        <v/>
      </c>
      <c r="SI34" s="37"/>
      <c r="SJ34" s="45"/>
      <c r="SK34" s="45"/>
      <c r="SL34" s="45"/>
      <c r="SM34" s="45"/>
      <c r="SN34" s="45"/>
      <c r="SO34" s="45"/>
      <c r="SP34" s="45"/>
      <c r="SQ34" s="45"/>
      <c r="SR34" s="45"/>
      <c r="SS34" s="45"/>
      <c r="ST34" s="45"/>
      <c r="SU34" s="45"/>
      <c r="SV34" s="45"/>
      <c r="SW34" s="45"/>
      <c r="SX34" s="45"/>
      <c r="SY34" s="45"/>
      <c r="SZ34" s="45"/>
      <c r="TA34" s="45"/>
      <c r="TB34" s="45"/>
      <c r="TC34" s="45"/>
      <c r="TD34" s="45"/>
      <c r="TE34" s="45"/>
      <c r="TF34" s="45"/>
      <c r="TG34" s="47">
        <f>SUM(SI34:TF34)</f>
        <v>0</v>
      </c>
      <c r="TH34" s="40" t="str">
        <f t="shared" ref="TH34:UA34" si="595">IFERROR(SI34/SI$10,"")</f>
        <v/>
      </c>
      <c r="TI34" s="40" t="str">
        <f t="shared" si="595"/>
        <v/>
      </c>
      <c r="TJ34" s="40" t="str">
        <f t="shared" si="595"/>
        <v/>
      </c>
      <c r="TK34" s="40" t="str">
        <f t="shared" si="595"/>
        <v/>
      </c>
      <c r="TL34" s="40" t="str">
        <f t="shared" si="595"/>
        <v/>
      </c>
      <c r="TM34" s="40" t="str">
        <f t="shared" si="595"/>
        <v/>
      </c>
      <c r="TN34" s="40" t="str">
        <f t="shared" si="595"/>
        <v/>
      </c>
      <c r="TO34" s="40" t="str">
        <f t="shared" si="595"/>
        <v/>
      </c>
      <c r="TP34" s="40" t="str">
        <f t="shared" si="595"/>
        <v/>
      </c>
      <c r="TQ34" s="40" t="str">
        <f t="shared" si="595"/>
        <v/>
      </c>
      <c r="TR34" s="40" t="str">
        <f t="shared" si="595"/>
        <v/>
      </c>
      <c r="TS34" s="40" t="str">
        <f t="shared" si="595"/>
        <v/>
      </c>
      <c r="TT34" s="40" t="str">
        <f t="shared" si="595"/>
        <v/>
      </c>
      <c r="TU34" s="40" t="str">
        <f t="shared" si="595"/>
        <v/>
      </c>
      <c r="TV34" s="40" t="str">
        <f t="shared" si="595"/>
        <v/>
      </c>
      <c r="TW34" s="40" t="str">
        <f t="shared" si="595"/>
        <v/>
      </c>
      <c r="TX34" s="40" t="str">
        <f t="shared" si="595"/>
        <v/>
      </c>
      <c r="TY34" s="40" t="str">
        <f t="shared" si="595"/>
        <v/>
      </c>
      <c r="TZ34" s="40" t="str">
        <f t="shared" si="595"/>
        <v/>
      </c>
      <c r="UA34" s="40" t="str">
        <f t="shared" si="595"/>
        <v/>
      </c>
      <c r="UB34" s="40" t="str">
        <f t="shared" ref="UB34:UG34" si="596">IFERROR(TB34/TB$10,"")</f>
        <v/>
      </c>
      <c r="UC34" s="40" t="str">
        <f t="shared" si="596"/>
        <v/>
      </c>
      <c r="UD34" s="40" t="str">
        <f t="shared" si="596"/>
        <v/>
      </c>
      <c r="UE34" s="40" t="str">
        <f t="shared" si="596"/>
        <v/>
      </c>
      <c r="UF34" s="40" t="str">
        <f t="shared" si="596"/>
        <v/>
      </c>
      <c r="UG34" s="41" t="str">
        <f t="shared" si="596"/>
        <v/>
      </c>
      <c r="UH34" s="37"/>
      <c r="UI34" s="45"/>
      <c r="UJ34" s="45"/>
      <c r="UK34" s="45"/>
      <c r="UL34" s="45"/>
      <c r="UM34" s="45"/>
      <c r="UN34" s="45"/>
      <c r="UO34" s="45"/>
      <c r="UP34" s="45"/>
      <c r="UQ34" s="45"/>
      <c r="UR34" s="45"/>
      <c r="US34" s="45"/>
      <c r="UT34" s="45"/>
      <c r="UU34" s="45"/>
      <c r="UV34" s="45"/>
      <c r="UW34" s="45"/>
      <c r="UX34" s="45"/>
      <c r="UY34" s="45"/>
      <c r="UZ34" s="45"/>
      <c r="VA34" s="45"/>
      <c r="VB34" s="45"/>
      <c r="VC34" s="45"/>
      <c r="VD34" s="45"/>
      <c r="VE34" s="45"/>
      <c r="VF34" s="47">
        <f>SUM(UH34:VE34)</f>
        <v>0</v>
      </c>
      <c r="VG34" s="40" t="str">
        <f t="shared" ref="VG34:WE34" si="597">IFERROR(UH34/UH$10,"")</f>
        <v/>
      </c>
      <c r="VH34" s="40" t="str">
        <f t="shared" si="597"/>
        <v/>
      </c>
      <c r="VI34" s="40" t="str">
        <f t="shared" si="597"/>
        <v/>
      </c>
      <c r="VJ34" s="40" t="str">
        <f t="shared" si="597"/>
        <v/>
      </c>
      <c r="VK34" s="40" t="str">
        <f t="shared" si="597"/>
        <v/>
      </c>
      <c r="VL34" s="40" t="str">
        <f t="shared" si="597"/>
        <v/>
      </c>
      <c r="VM34" s="40" t="str">
        <f t="shared" si="597"/>
        <v/>
      </c>
      <c r="VN34" s="40" t="str">
        <f t="shared" si="597"/>
        <v/>
      </c>
      <c r="VO34" s="40" t="str">
        <f t="shared" si="597"/>
        <v/>
      </c>
      <c r="VP34" s="40" t="str">
        <f t="shared" si="597"/>
        <v/>
      </c>
      <c r="VQ34" s="40" t="str">
        <f t="shared" si="597"/>
        <v/>
      </c>
      <c r="VR34" s="40" t="str">
        <f t="shared" si="597"/>
        <v/>
      </c>
      <c r="VS34" s="40" t="str">
        <f t="shared" si="597"/>
        <v/>
      </c>
      <c r="VT34" s="40" t="str">
        <f t="shared" si="597"/>
        <v/>
      </c>
      <c r="VU34" s="40" t="str">
        <f t="shared" si="597"/>
        <v/>
      </c>
      <c r="VV34" s="40" t="str">
        <f t="shared" si="597"/>
        <v/>
      </c>
      <c r="VW34" s="40" t="str">
        <f t="shared" si="597"/>
        <v/>
      </c>
      <c r="VX34" s="40" t="str">
        <f t="shared" si="597"/>
        <v/>
      </c>
      <c r="VY34" s="40" t="str">
        <f t="shared" si="597"/>
        <v/>
      </c>
      <c r="VZ34" s="40" t="str">
        <f t="shared" si="597"/>
        <v/>
      </c>
      <c r="WA34" s="40" t="str">
        <f t="shared" si="597"/>
        <v/>
      </c>
      <c r="WB34" s="40" t="str">
        <f t="shared" si="597"/>
        <v/>
      </c>
      <c r="WC34" s="40" t="str">
        <f t="shared" si="597"/>
        <v/>
      </c>
      <c r="WD34" s="40" t="str">
        <f t="shared" si="597"/>
        <v/>
      </c>
      <c r="WE34" s="41" t="str">
        <f t="shared" si="597"/>
        <v/>
      </c>
      <c r="WF34" s="37">
        <f t="shared" ref="WF34:XC34" si="598">SUMIF($C$2:$WE$2,WF$2,$C34:$WE34)</f>
        <v>115135.91</v>
      </c>
      <c r="WG34" s="45">
        <f t="shared" si="598"/>
        <v>8252.16</v>
      </c>
      <c r="WH34" s="45">
        <f t="shared" si="598"/>
        <v>135782.02</v>
      </c>
      <c r="WI34" s="45">
        <f t="shared" si="598"/>
        <v>102009.66</v>
      </c>
      <c r="WJ34" s="45">
        <f t="shared" si="598"/>
        <v>24976.84</v>
      </c>
      <c r="WK34" s="45">
        <f t="shared" si="598"/>
        <v>83835.66</v>
      </c>
      <c r="WL34" s="45">
        <f t="shared" si="598"/>
        <v>183482.17</v>
      </c>
      <c r="WM34" s="45">
        <f t="shared" si="598"/>
        <v>4952.47</v>
      </c>
      <c r="WN34" s="45">
        <f t="shared" si="598"/>
        <v>23947.6</v>
      </c>
      <c r="WO34" s="45">
        <f t="shared" si="598"/>
        <v>116698.64</v>
      </c>
      <c r="WP34" s="45">
        <f t="shared" si="598"/>
        <v>22986.13</v>
      </c>
      <c r="WQ34" s="45">
        <f t="shared" si="598"/>
        <v>7605.03</v>
      </c>
      <c r="WR34" s="45">
        <f t="shared" si="598"/>
        <v>236.27</v>
      </c>
      <c r="WS34" s="45">
        <f t="shared" si="598"/>
        <v>34856.86</v>
      </c>
      <c r="WT34" s="45">
        <f t="shared" si="598"/>
        <v>130830.94</v>
      </c>
      <c r="WU34" s="45">
        <f t="shared" si="598"/>
        <v>3109.08</v>
      </c>
      <c r="WV34" s="45">
        <f t="shared" si="598"/>
        <v>8373.25</v>
      </c>
      <c r="WW34" s="45">
        <f t="shared" si="598"/>
        <v>71263.99</v>
      </c>
      <c r="WX34" s="45">
        <f t="shared" si="598"/>
        <v>89772.51</v>
      </c>
      <c r="WY34" s="45">
        <f t="shared" si="598"/>
        <v>40549.19</v>
      </c>
      <c r="WZ34" s="45">
        <f t="shared" si="598"/>
        <v>212.47</v>
      </c>
      <c r="XA34" s="45">
        <f t="shared" si="598"/>
        <v>7867.54</v>
      </c>
      <c r="XB34" s="45">
        <f t="shared" si="598"/>
        <v>833.09</v>
      </c>
      <c r="XC34" s="45">
        <f t="shared" si="598"/>
        <v>0</v>
      </c>
      <c r="XD34" s="47">
        <f>SUM(WF34:XC34)</f>
        <v>1217569.48</v>
      </c>
      <c r="XE34" s="40">
        <f t="shared" ref="XE34:YC34" si="599">IFERROR(WF34/WF$10,"")</f>
        <v>0.0675181527747027</v>
      </c>
      <c r="XF34" s="40">
        <f t="shared" si="599"/>
        <v>0.0534266386581492</v>
      </c>
      <c r="XG34" s="40">
        <f t="shared" si="599"/>
        <v>0.102124656911046</v>
      </c>
      <c r="XH34" s="40">
        <f t="shared" si="599"/>
        <v>0.0807970511108705</v>
      </c>
      <c r="XI34" s="40">
        <f t="shared" si="599"/>
        <v>0.0589280578577823</v>
      </c>
      <c r="XJ34" s="40">
        <f t="shared" si="599"/>
        <v>0.0785779813379433</v>
      </c>
      <c r="XK34" s="40">
        <f t="shared" si="599"/>
        <v>0.0713214397700365</v>
      </c>
      <c r="XL34" s="40">
        <f t="shared" si="599"/>
        <v>0.0151161691888212</v>
      </c>
      <c r="XM34" s="40">
        <f t="shared" si="599"/>
        <v>0.0467392650617697</v>
      </c>
      <c r="XN34" s="40">
        <f t="shared" si="599"/>
        <v>0.0607393230762411</v>
      </c>
      <c r="XO34" s="40">
        <f t="shared" si="599"/>
        <v>0.104034775823661</v>
      </c>
      <c r="XP34" s="40">
        <f t="shared" si="599"/>
        <v>0.0285217253681838</v>
      </c>
      <c r="XQ34" s="40">
        <f t="shared" si="599"/>
        <v>0.0739170697217512</v>
      </c>
      <c r="XR34" s="40">
        <f t="shared" si="599"/>
        <v>0.0480625232000821</v>
      </c>
      <c r="XS34" s="40">
        <f t="shared" si="599"/>
        <v>0.0518151314502944</v>
      </c>
      <c r="XT34" s="40">
        <f t="shared" si="599"/>
        <v>0.043311191190098</v>
      </c>
      <c r="XU34" s="40">
        <f t="shared" si="599"/>
        <v>0.027154134498102</v>
      </c>
      <c r="XV34" s="40">
        <f t="shared" si="599"/>
        <v>0.0331061375700218</v>
      </c>
      <c r="XW34" s="40">
        <f t="shared" si="599"/>
        <v>0.0559840439770708</v>
      </c>
      <c r="XX34" s="40">
        <f t="shared" si="599"/>
        <v>0.0529185337026748</v>
      </c>
      <c r="XY34" s="40">
        <f t="shared" si="599"/>
        <v>0.0295653214517301</v>
      </c>
      <c r="XZ34" s="40">
        <f t="shared" si="599"/>
        <v>0.0367390462279229</v>
      </c>
      <c r="YA34" s="40">
        <f t="shared" si="599"/>
        <v>0.0289247676199812</v>
      </c>
      <c r="YB34" s="40" t="str">
        <f t="shared" si="599"/>
        <v/>
      </c>
      <c r="YC34" s="41">
        <f t="shared" si="599"/>
        <v>0.0603649418039078</v>
      </c>
    </row>
    <row r="35" s="18" customFormat="1" customHeight="1" spans="1:653">
      <c r="A35" s="67"/>
      <c r="B35" s="69" t="s">
        <v>84</v>
      </c>
      <c r="C35" s="52">
        <f t="shared" ref="C35:R35" si="600">SUM(C32:C34)</f>
        <v>25220.1900000006</v>
      </c>
      <c r="D35" s="52">
        <f t="shared" si="600"/>
        <v>863.99</v>
      </c>
      <c r="E35" s="52">
        <f t="shared" si="600"/>
        <v>27986.5699999995</v>
      </c>
      <c r="F35" s="52">
        <f t="shared" si="600"/>
        <v>11498.81</v>
      </c>
      <c r="G35" s="52">
        <f t="shared" si="600"/>
        <v>6503.34999999998</v>
      </c>
      <c r="H35" s="52">
        <f t="shared" si="600"/>
        <v>15173.9699999998</v>
      </c>
      <c r="I35" s="52">
        <f t="shared" si="600"/>
        <v>43226.8799999981</v>
      </c>
      <c r="J35" s="52">
        <f t="shared" si="600"/>
        <v>1076.71</v>
      </c>
      <c r="K35" s="52">
        <f t="shared" si="600"/>
        <v>5974.29000000004</v>
      </c>
      <c r="L35" s="53">
        <f t="shared" si="600"/>
        <v>21551.1</v>
      </c>
      <c r="M35" s="52">
        <f t="shared" si="600"/>
        <v>2950.02</v>
      </c>
      <c r="N35" s="52">
        <f t="shared" si="600"/>
        <v>1541.52</v>
      </c>
      <c r="O35" s="52">
        <f t="shared" si="600"/>
        <v>225.25</v>
      </c>
      <c r="P35" s="52">
        <f t="shared" si="600"/>
        <v>8516.56000000016</v>
      </c>
      <c r="Q35" s="53">
        <f t="shared" si="600"/>
        <v>18373.11</v>
      </c>
      <c r="R35" s="52">
        <f t="shared" si="600"/>
        <v>1945.65999999999</v>
      </c>
      <c r="S35" s="54" t="str">
        <f>IFERROR(#REF!/#REF!,"")</f>
        <v/>
      </c>
      <c r="T35" s="52">
        <f t="shared" ref="T35:AA35" si="601">SUM(T32:T34)</f>
        <v>11714.25</v>
      </c>
      <c r="U35" s="52">
        <f t="shared" si="601"/>
        <v>14434.86</v>
      </c>
      <c r="V35" s="52">
        <f t="shared" si="601"/>
        <v>5536.19</v>
      </c>
      <c r="W35" s="52">
        <f t="shared" si="601"/>
        <v>0</v>
      </c>
      <c r="X35" s="53">
        <f t="shared" si="601"/>
        <v>0</v>
      </c>
      <c r="Y35" s="52">
        <f t="shared" si="601"/>
        <v>0</v>
      </c>
      <c r="Z35" s="52">
        <f t="shared" si="601"/>
        <v>0</v>
      </c>
      <c r="AA35" s="55">
        <f t="shared" si="601"/>
        <v>224313.279999998</v>
      </c>
      <c r="AB35" s="54">
        <f t="shared" ref="AB35:AZ35" si="602">IFERROR(C35/C$10,"")</f>
        <v>0.0820148723517348</v>
      </c>
      <c r="AC35" s="54">
        <f t="shared" si="602"/>
        <v>0.0519248787353742</v>
      </c>
      <c r="AD35" s="54">
        <f t="shared" si="602"/>
        <v>0.156171813844049</v>
      </c>
      <c r="AE35" s="54">
        <f t="shared" si="602"/>
        <v>0.0806548476615991</v>
      </c>
      <c r="AF35" s="54">
        <f t="shared" si="602"/>
        <v>0.07565477175836</v>
      </c>
      <c r="AG35" s="54">
        <f t="shared" si="602"/>
        <v>0.102789743820409</v>
      </c>
      <c r="AH35" s="54">
        <f t="shared" si="602"/>
        <v>0.0989638404258001</v>
      </c>
      <c r="AI35" s="54">
        <f t="shared" si="602"/>
        <v>0.0196943570987092</v>
      </c>
      <c r="AJ35" s="54">
        <f t="shared" si="602"/>
        <v>0.0979695026919851</v>
      </c>
      <c r="AK35" s="54">
        <f t="shared" si="602"/>
        <v>0.0640601662798107</v>
      </c>
      <c r="AL35" s="54">
        <f t="shared" si="602"/>
        <v>0.107971302520363</v>
      </c>
      <c r="AM35" s="54">
        <f t="shared" si="602"/>
        <v>0.0335087329168001</v>
      </c>
      <c r="AN35" s="54">
        <f t="shared" si="602"/>
        <v>0.11381378498416</v>
      </c>
      <c r="AO35" s="54">
        <f t="shared" si="602"/>
        <v>0.0754454029034324</v>
      </c>
      <c r="AP35" s="54">
        <f t="shared" si="602"/>
        <v>0.0619365950111596</v>
      </c>
      <c r="AQ35" s="54">
        <f t="shared" si="602"/>
        <v>0.055214950258131</v>
      </c>
      <c r="AR35" s="54" t="str">
        <f t="shared" si="602"/>
        <v/>
      </c>
      <c r="AS35" s="54">
        <f t="shared" si="602"/>
        <v>0.0408839854592376</v>
      </c>
      <c r="AT35" s="54">
        <f t="shared" si="602"/>
        <v>0.0706757202971109</v>
      </c>
      <c r="AU35" s="54">
        <f t="shared" si="602"/>
        <v>0.0631841841354038</v>
      </c>
      <c r="AV35" s="54" t="str">
        <f t="shared" si="602"/>
        <v/>
      </c>
      <c r="AW35" s="54" t="str">
        <f t="shared" si="602"/>
        <v/>
      </c>
      <c r="AX35" s="54" t="str">
        <f t="shared" si="602"/>
        <v/>
      </c>
      <c r="AY35" s="54" t="str">
        <f t="shared" si="602"/>
        <v/>
      </c>
      <c r="AZ35" s="56">
        <f t="shared" si="602"/>
        <v>0.0782445638290372</v>
      </c>
      <c r="BA35" s="52">
        <f t="shared" ref="BA35:BP35" si="603">SUM(BA32:BA34)</f>
        <v>21040.0999999999</v>
      </c>
      <c r="BB35" s="52">
        <f t="shared" si="603"/>
        <v>934.38</v>
      </c>
      <c r="BC35" s="52">
        <f t="shared" si="603"/>
        <v>25674.7600000001</v>
      </c>
      <c r="BD35" s="52">
        <f t="shared" si="603"/>
        <v>11793.37</v>
      </c>
      <c r="BE35" s="52">
        <f t="shared" si="603"/>
        <v>6279.68</v>
      </c>
      <c r="BF35" s="52">
        <f t="shared" si="603"/>
        <v>14218.7499999999</v>
      </c>
      <c r="BG35" s="52">
        <f t="shared" si="603"/>
        <v>35242.3999999993</v>
      </c>
      <c r="BH35" s="52">
        <f t="shared" si="603"/>
        <v>3299.58999999999</v>
      </c>
      <c r="BI35" s="52">
        <f t="shared" si="603"/>
        <v>3370.48999999999</v>
      </c>
      <c r="BJ35" s="53">
        <f t="shared" si="603"/>
        <v>14779.04</v>
      </c>
      <c r="BK35" s="52">
        <f t="shared" si="603"/>
        <v>2531.57</v>
      </c>
      <c r="BL35" s="52">
        <f t="shared" si="603"/>
        <v>1059.72</v>
      </c>
      <c r="BM35" s="52">
        <f t="shared" si="603"/>
        <v>47.36</v>
      </c>
      <c r="BN35" s="52">
        <f t="shared" si="603"/>
        <v>6065.46999999999</v>
      </c>
      <c r="BO35" s="53">
        <f t="shared" si="603"/>
        <v>20281.18</v>
      </c>
      <c r="BP35" s="52">
        <f t="shared" si="603"/>
        <v>1132.25</v>
      </c>
      <c r="BQ35" s="54" t="str">
        <f>IFERROR(#REF!/#REF!,"")</f>
        <v/>
      </c>
      <c r="BR35" s="53">
        <f t="shared" ref="BR35:BY35" si="604">SUM(BR32:BR34)</f>
        <v>11081.71</v>
      </c>
      <c r="BS35" s="53">
        <f t="shared" si="604"/>
        <v>17624.88</v>
      </c>
      <c r="BT35" s="53">
        <f t="shared" si="604"/>
        <v>5370.66</v>
      </c>
      <c r="BU35" s="52">
        <f t="shared" si="604"/>
        <v>0</v>
      </c>
      <c r="BV35" s="52">
        <f t="shared" si="604"/>
        <v>0</v>
      </c>
      <c r="BW35" s="52">
        <f t="shared" si="604"/>
        <v>0</v>
      </c>
      <c r="BX35" s="52">
        <f t="shared" si="604"/>
        <v>0</v>
      </c>
      <c r="BY35" s="55">
        <f t="shared" si="604"/>
        <v>201827.359999999</v>
      </c>
      <c r="BZ35" s="54">
        <f t="shared" ref="BZ35:CX35" si="605">IFERROR(BA35/BA$10,"")</f>
        <v>0.10580395284506</v>
      </c>
      <c r="CA35" s="54">
        <f t="shared" si="605"/>
        <v>0.0841331283985108</v>
      </c>
      <c r="CB35" s="54">
        <f t="shared" si="605"/>
        <v>0.180820164267247</v>
      </c>
      <c r="CC35" s="54">
        <f t="shared" si="605"/>
        <v>0.124274718069736</v>
      </c>
      <c r="CD35" s="54">
        <f t="shared" si="605"/>
        <v>0.0945837357991039</v>
      </c>
      <c r="CE35" s="54">
        <f t="shared" si="605"/>
        <v>0.126728035641696</v>
      </c>
      <c r="CF35" s="54">
        <f t="shared" si="605"/>
        <v>0.128959300523206</v>
      </c>
      <c r="CG35" s="54">
        <f t="shared" si="605"/>
        <v>0.0747228682653276</v>
      </c>
      <c r="CH35" s="54">
        <f t="shared" si="605"/>
        <v>0.109070216121794</v>
      </c>
      <c r="CI35" s="54">
        <f t="shared" si="605"/>
        <v>0.0827138856700133</v>
      </c>
      <c r="CJ35" s="54">
        <f t="shared" si="605"/>
        <v>0.146956605027675</v>
      </c>
      <c r="CK35" s="54">
        <f t="shared" si="605"/>
        <v>0.0460543384871324</v>
      </c>
      <c r="CL35" s="54">
        <f t="shared" si="605"/>
        <v>0.0620951881473712</v>
      </c>
      <c r="CM35" s="54">
        <f t="shared" si="605"/>
        <v>0.0908263509279216</v>
      </c>
      <c r="CN35" s="54">
        <f t="shared" si="605"/>
        <v>0.0846048596823739</v>
      </c>
      <c r="CO35" s="54">
        <f t="shared" si="605"/>
        <v>0.067324661548268</v>
      </c>
      <c r="CP35" s="54" t="str">
        <f t="shared" si="605"/>
        <v/>
      </c>
      <c r="CQ35" s="54">
        <f t="shared" si="605"/>
        <v>0.0533912574418248</v>
      </c>
      <c r="CR35" s="54">
        <f t="shared" si="605"/>
        <v>0.0886689113511654</v>
      </c>
      <c r="CS35" s="54">
        <f t="shared" si="605"/>
        <v>0.0806105718054384</v>
      </c>
      <c r="CT35" s="54" t="str">
        <f t="shared" si="605"/>
        <v/>
      </c>
      <c r="CU35" s="54" t="str">
        <f t="shared" si="605"/>
        <v/>
      </c>
      <c r="CV35" s="54" t="str">
        <f t="shared" si="605"/>
        <v/>
      </c>
      <c r="CW35" s="54" t="str">
        <f t="shared" si="605"/>
        <v/>
      </c>
      <c r="CX35" s="56">
        <f t="shared" si="605"/>
        <v>0.101434412321019</v>
      </c>
      <c r="CY35" s="57">
        <f t="shared" ref="CY35:DW35" si="606">SUM(CY32:CY34)</f>
        <v>31744.0399999988</v>
      </c>
      <c r="CZ35" s="52">
        <f t="shared" si="606"/>
        <v>2828.01</v>
      </c>
      <c r="DA35" s="52">
        <f t="shared" si="606"/>
        <v>46950.8599999985</v>
      </c>
      <c r="DB35" s="52">
        <f t="shared" si="606"/>
        <v>22476.73</v>
      </c>
      <c r="DC35" s="52">
        <f t="shared" si="606"/>
        <v>10053.3499999999</v>
      </c>
      <c r="DD35" s="52">
        <f t="shared" si="606"/>
        <v>26862.6099999997</v>
      </c>
      <c r="DE35" s="52">
        <f t="shared" si="606"/>
        <v>58646.5899999985</v>
      </c>
      <c r="DF35" s="52">
        <f t="shared" si="606"/>
        <v>3586.86000000003</v>
      </c>
      <c r="DG35" s="52">
        <f t="shared" si="606"/>
        <v>6971.43000000002</v>
      </c>
      <c r="DH35" s="53">
        <f t="shared" si="606"/>
        <v>22211.04</v>
      </c>
      <c r="DI35" s="52">
        <f t="shared" si="606"/>
        <v>4934.82</v>
      </c>
      <c r="DJ35" s="52">
        <f t="shared" si="606"/>
        <v>3158.43</v>
      </c>
      <c r="DK35" s="52">
        <f t="shared" si="606"/>
        <v>22.58</v>
      </c>
      <c r="DL35" s="52">
        <f t="shared" si="606"/>
        <v>10898.7699999999</v>
      </c>
      <c r="DM35" s="53">
        <f t="shared" si="606"/>
        <v>31759.8</v>
      </c>
      <c r="DN35" s="52">
        <f t="shared" si="606"/>
        <v>1093.04</v>
      </c>
      <c r="DO35" s="52">
        <f t="shared" si="606"/>
        <v>1227.25</v>
      </c>
      <c r="DP35" s="53">
        <f t="shared" si="606"/>
        <v>19034.05</v>
      </c>
      <c r="DQ35" s="53">
        <f t="shared" si="606"/>
        <v>21687.43</v>
      </c>
      <c r="DR35" s="53">
        <f t="shared" si="606"/>
        <v>8493.5</v>
      </c>
      <c r="DS35" s="52">
        <f t="shared" si="606"/>
        <v>0</v>
      </c>
      <c r="DT35" s="52">
        <f t="shared" si="606"/>
        <v>0</v>
      </c>
      <c r="DU35" s="52">
        <f t="shared" si="606"/>
        <v>0</v>
      </c>
      <c r="DV35" s="52">
        <f t="shared" si="606"/>
        <v>0</v>
      </c>
      <c r="DW35" s="55">
        <f t="shared" si="606"/>
        <v>334641.189999995</v>
      </c>
      <c r="DX35" s="54">
        <f t="shared" ref="DX35:EV35" si="607">IFERROR(CY35/CY$10,"")</f>
        <v>0.0836504963131663</v>
      </c>
      <c r="DY35" s="54">
        <f t="shared" si="607"/>
        <v>0.0554684478225758</v>
      </c>
      <c r="DZ35" s="54">
        <f t="shared" si="607"/>
        <v>0.135651993222875</v>
      </c>
      <c r="EA35" s="54">
        <f t="shared" si="607"/>
        <v>0.0881957115266789</v>
      </c>
      <c r="EB35" s="54">
        <f t="shared" si="607"/>
        <v>0.0845732363333793</v>
      </c>
      <c r="EC35" s="54">
        <f t="shared" si="607"/>
        <v>0.114207154540342</v>
      </c>
      <c r="ED35" s="54">
        <f t="shared" si="607"/>
        <v>0.111887059119075</v>
      </c>
      <c r="EE35" s="54">
        <f t="shared" si="607"/>
        <v>0.0244375981979122</v>
      </c>
      <c r="EF35" s="54">
        <f t="shared" si="607"/>
        <v>0.0967510795871868</v>
      </c>
      <c r="EG35" s="54">
        <f t="shared" si="607"/>
        <v>0.0702126604284917</v>
      </c>
      <c r="EH35" s="54">
        <f t="shared" si="607"/>
        <v>0.104646317534591</v>
      </c>
      <c r="EI35" s="54">
        <f t="shared" si="607"/>
        <v>0.043738922216389</v>
      </c>
      <c r="EJ35" s="54">
        <f t="shared" si="607"/>
        <v>0.061726032639895</v>
      </c>
      <c r="EK35" s="54">
        <f t="shared" si="607"/>
        <v>0.0721380053854122</v>
      </c>
      <c r="EL35" s="54">
        <f t="shared" si="607"/>
        <v>0.0596920277938006</v>
      </c>
      <c r="EM35" s="54">
        <f t="shared" si="607"/>
        <v>0.0634730754512201</v>
      </c>
      <c r="EN35" s="54">
        <f t="shared" si="607"/>
        <v>0.037209047081534</v>
      </c>
      <c r="EO35" s="54">
        <f t="shared" si="607"/>
        <v>0.0425764590915756</v>
      </c>
      <c r="EP35" s="54">
        <f t="shared" si="607"/>
        <v>0.0674939204703522</v>
      </c>
      <c r="EQ35" s="54">
        <f t="shared" si="607"/>
        <v>0.0588384316134098</v>
      </c>
      <c r="ER35" s="54" t="str">
        <f t="shared" si="607"/>
        <v/>
      </c>
      <c r="ES35" s="54" t="str">
        <f t="shared" si="607"/>
        <v/>
      </c>
      <c r="ET35" s="54" t="str">
        <f t="shared" si="607"/>
        <v/>
      </c>
      <c r="EU35" s="54" t="str">
        <f t="shared" si="607"/>
        <v/>
      </c>
      <c r="EV35" s="56">
        <f t="shared" si="607"/>
        <v>0.0794748427274552</v>
      </c>
      <c r="EW35" s="52">
        <f t="shared" ref="EW35:FU35" si="608">SUM(EW32:EW34)</f>
        <v>26035.7900000001</v>
      </c>
      <c r="EX35" s="52">
        <f t="shared" si="608"/>
        <v>1773.8</v>
      </c>
      <c r="EY35" s="52">
        <f t="shared" si="608"/>
        <v>39782.059999998</v>
      </c>
      <c r="EZ35" s="52">
        <f t="shared" si="608"/>
        <v>24659.25</v>
      </c>
      <c r="FA35" s="52">
        <f t="shared" si="608"/>
        <v>5195.72999999998</v>
      </c>
      <c r="FB35" s="52">
        <f t="shared" si="608"/>
        <v>22465.7099999999</v>
      </c>
      <c r="FC35" s="52">
        <f t="shared" si="608"/>
        <v>48864.9500000021</v>
      </c>
      <c r="FD35" s="52">
        <f t="shared" si="608"/>
        <v>215.62</v>
      </c>
      <c r="FE35" s="52">
        <f t="shared" si="608"/>
        <v>8525.77000000004</v>
      </c>
      <c r="FF35" s="53">
        <f t="shared" si="608"/>
        <v>23714.8</v>
      </c>
      <c r="FG35" s="52">
        <f t="shared" si="608"/>
        <v>4798.58</v>
      </c>
      <c r="FH35" s="52">
        <f t="shared" si="608"/>
        <v>1515.91</v>
      </c>
      <c r="FI35" s="52">
        <f t="shared" si="608"/>
        <v>4.23</v>
      </c>
      <c r="FJ35" s="52">
        <f t="shared" si="608"/>
        <v>10237.2699999997</v>
      </c>
      <c r="FK35" s="53">
        <f t="shared" si="608"/>
        <v>28208.44</v>
      </c>
      <c r="FL35" s="52">
        <f t="shared" si="608"/>
        <v>64.66</v>
      </c>
      <c r="FM35" s="52">
        <f t="shared" si="608"/>
        <v>3026.35</v>
      </c>
      <c r="FN35" s="53">
        <f t="shared" si="608"/>
        <v>13897.06</v>
      </c>
      <c r="FO35" s="53">
        <f t="shared" si="608"/>
        <v>19369.32</v>
      </c>
      <c r="FP35" s="53">
        <f t="shared" si="608"/>
        <v>7522.18</v>
      </c>
      <c r="FQ35" s="52">
        <f t="shared" si="608"/>
        <v>0</v>
      </c>
      <c r="FR35" s="52">
        <f t="shared" si="608"/>
        <v>0</v>
      </c>
      <c r="FS35" s="52">
        <f t="shared" si="608"/>
        <v>0</v>
      </c>
      <c r="FT35" s="52">
        <f t="shared" si="608"/>
        <v>0</v>
      </c>
      <c r="FU35" s="55">
        <f t="shared" si="608"/>
        <v>289877.48</v>
      </c>
      <c r="FV35" s="54">
        <f t="shared" ref="FV35:GT35" si="609">IFERROR(EW35/EW$10,"")</f>
        <v>0.0837120167646527</v>
      </c>
      <c r="FW35" s="54">
        <f t="shared" si="609"/>
        <v>0.0519807057747866</v>
      </c>
      <c r="FX35" s="54">
        <f t="shared" si="609"/>
        <v>0.137856802960634</v>
      </c>
      <c r="FY35" s="54">
        <f t="shared" si="609"/>
        <v>0.0829297503452763</v>
      </c>
      <c r="FZ35" s="54">
        <f t="shared" si="609"/>
        <v>0.0690119920544418</v>
      </c>
      <c r="GA35" s="54">
        <f t="shared" si="609"/>
        <v>0.116305813377752</v>
      </c>
      <c r="GB35" s="54">
        <f t="shared" si="609"/>
        <v>0.109728276670126</v>
      </c>
      <c r="GC35" s="54">
        <f t="shared" si="609"/>
        <v>0.00393579553284823</v>
      </c>
      <c r="GD35" s="54">
        <f t="shared" si="609"/>
        <v>0.10372967264534</v>
      </c>
      <c r="GE35" s="54">
        <f t="shared" si="609"/>
        <v>0.0651238218468457</v>
      </c>
      <c r="GF35" s="54">
        <f t="shared" si="609"/>
        <v>0.104558668888034</v>
      </c>
      <c r="GG35" s="54">
        <f t="shared" si="609"/>
        <v>0.0272589449622533</v>
      </c>
      <c r="GH35" s="54">
        <f t="shared" si="609"/>
        <v>0.0476351351351351</v>
      </c>
      <c r="GI35" s="54">
        <f t="shared" si="609"/>
        <v>0.0719060796648051</v>
      </c>
      <c r="GJ35" s="54">
        <f t="shared" si="609"/>
        <v>0.0545338765060828</v>
      </c>
      <c r="GK35" s="54">
        <f t="shared" si="609"/>
        <v>0.0293712837331419</v>
      </c>
      <c r="GL35" s="54">
        <f t="shared" si="609"/>
        <v>0.0314764448003831</v>
      </c>
      <c r="GM35" s="54">
        <f t="shared" si="609"/>
        <v>0.0356681291640116</v>
      </c>
      <c r="GN35" s="54">
        <f t="shared" si="609"/>
        <v>0.0570713149235856</v>
      </c>
      <c r="GO35" s="54">
        <f t="shared" si="609"/>
        <v>0.057200875741031</v>
      </c>
      <c r="GP35" s="54" t="str">
        <f t="shared" si="609"/>
        <v/>
      </c>
      <c r="GQ35" s="54" t="str">
        <f t="shared" si="609"/>
        <v/>
      </c>
      <c r="GR35" s="54" t="str">
        <f t="shared" si="609"/>
        <v/>
      </c>
      <c r="GS35" s="54" t="str">
        <f t="shared" si="609"/>
        <v/>
      </c>
      <c r="GT35" s="56">
        <f t="shared" si="609"/>
        <v>0.0749801201886808</v>
      </c>
      <c r="GU35" s="52">
        <f t="shared" ref="GU35:HS35" si="610">SUM(GU32:GU34)</f>
        <v>22034.2599999996</v>
      </c>
      <c r="GV35" s="52">
        <f t="shared" si="610"/>
        <v>1138.5</v>
      </c>
      <c r="GW35" s="52">
        <f t="shared" si="610"/>
        <v>29323.4500000002</v>
      </c>
      <c r="GX35" s="52">
        <f t="shared" si="610"/>
        <v>20715.27</v>
      </c>
      <c r="GY35" s="52">
        <f t="shared" si="610"/>
        <v>3462.26999999998</v>
      </c>
      <c r="GZ35" s="52">
        <f t="shared" si="610"/>
        <v>22651.3200000008</v>
      </c>
      <c r="HA35" s="52">
        <f t="shared" si="610"/>
        <v>49573.1300000006</v>
      </c>
      <c r="HB35" s="52">
        <f t="shared" si="610"/>
        <v>179.99</v>
      </c>
      <c r="HC35" s="52">
        <f t="shared" si="610"/>
        <v>8638.32000000004</v>
      </c>
      <c r="HD35" s="53">
        <f t="shared" si="610"/>
        <v>24776.36</v>
      </c>
      <c r="HE35" s="52">
        <f t="shared" si="610"/>
        <v>5155.13</v>
      </c>
      <c r="HF35" s="52">
        <f t="shared" si="610"/>
        <v>1222.86</v>
      </c>
      <c r="HG35" s="52">
        <f t="shared" si="610"/>
        <v>0</v>
      </c>
      <c r="HH35" s="52">
        <f t="shared" si="610"/>
        <v>8554.58999999991</v>
      </c>
      <c r="HI35" s="53">
        <f t="shared" si="610"/>
        <v>27822.54</v>
      </c>
      <c r="HJ35" s="52">
        <f t="shared" si="610"/>
        <v>13.84</v>
      </c>
      <c r="HK35" s="52">
        <f t="shared" si="610"/>
        <v>2395.96</v>
      </c>
      <c r="HL35" s="53">
        <f t="shared" si="610"/>
        <v>13615.89</v>
      </c>
      <c r="HM35" s="53">
        <f t="shared" si="610"/>
        <v>16420.17</v>
      </c>
      <c r="HN35" s="53">
        <f t="shared" si="610"/>
        <v>8325.41</v>
      </c>
      <c r="HO35" s="52">
        <f t="shared" si="610"/>
        <v>21.23</v>
      </c>
      <c r="HP35" s="53">
        <f t="shared" si="610"/>
        <v>4907.91</v>
      </c>
      <c r="HQ35" s="52">
        <f t="shared" si="610"/>
        <v>0</v>
      </c>
      <c r="HR35" s="52">
        <f t="shared" si="610"/>
        <v>0</v>
      </c>
      <c r="HS35" s="55">
        <f t="shared" si="610"/>
        <v>270948.400000001</v>
      </c>
      <c r="HT35" s="54">
        <f t="shared" ref="HT35:IR35" si="611">IFERROR(GU35/GU$10,"")</f>
        <v>0.0827573084744299</v>
      </c>
      <c r="HU35" s="54">
        <f t="shared" si="611"/>
        <v>0.0497943931119718</v>
      </c>
      <c r="HV35" s="54">
        <f t="shared" si="611"/>
        <v>0.14279947741151</v>
      </c>
      <c r="HW35" s="54">
        <f t="shared" si="611"/>
        <v>0.0778186786436645</v>
      </c>
      <c r="HX35" s="54">
        <f t="shared" si="611"/>
        <v>0.0860928815541849</v>
      </c>
      <c r="HY35" s="54">
        <f t="shared" si="611"/>
        <v>0.127025062462967</v>
      </c>
      <c r="HZ35" s="54">
        <f t="shared" si="611"/>
        <v>0.105858893089974</v>
      </c>
      <c r="IA35" s="54">
        <f t="shared" si="611"/>
        <v>0.0134698856492847</v>
      </c>
      <c r="IB35" s="54">
        <f t="shared" si="611"/>
        <v>0.0632515001904873</v>
      </c>
      <c r="IC35" s="54">
        <f t="shared" si="611"/>
        <v>0.0637167331401586</v>
      </c>
      <c r="ID35" s="54">
        <f t="shared" si="611"/>
        <v>0.108562467016164</v>
      </c>
      <c r="IE35" s="54">
        <f t="shared" si="611"/>
        <v>0.027082753818596</v>
      </c>
      <c r="IF35" s="54" t="str">
        <f t="shared" si="611"/>
        <v/>
      </c>
      <c r="IG35" s="54">
        <f t="shared" si="611"/>
        <v>0.0660145510606314</v>
      </c>
      <c r="IH35" s="54">
        <f t="shared" si="611"/>
        <v>0.0525429207389621</v>
      </c>
      <c r="II35" s="54">
        <f t="shared" si="611"/>
        <v>0.0450814332247557</v>
      </c>
      <c r="IJ35" s="54">
        <f t="shared" si="611"/>
        <v>0.0294224013574817</v>
      </c>
      <c r="IK35" s="54">
        <f t="shared" si="611"/>
        <v>0.0317682654302934</v>
      </c>
      <c r="IL35" s="54">
        <f t="shared" si="611"/>
        <v>0.0514856659056352</v>
      </c>
      <c r="IM35" s="54">
        <f t="shared" si="611"/>
        <v>0.0581598189443032</v>
      </c>
      <c r="IN35" s="54">
        <f t="shared" si="611"/>
        <v>0.0488517649224537</v>
      </c>
      <c r="IO35" s="54">
        <f t="shared" si="611"/>
        <v>0.0452216273542435</v>
      </c>
      <c r="IP35" s="54" t="str">
        <f t="shared" si="611"/>
        <v/>
      </c>
      <c r="IQ35" s="54" t="str">
        <f t="shared" si="611"/>
        <v/>
      </c>
      <c r="IR35" s="56">
        <f t="shared" si="611"/>
        <v>0.0709399933471773</v>
      </c>
      <c r="IS35" s="52">
        <f t="shared" ref="IS35:JQ35" si="612">SUM(IS32:IS34)</f>
        <v>19886.2899999996</v>
      </c>
      <c r="IT35" s="52">
        <f t="shared" si="612"/>
        <v>1063.12</v>
      </c>
      <c r="IU35" s="52">
        <f t="shared" si="612"/>
        <v>25063.5300000001</v>
      </c>
      <c r="IV35" s="52">
        <f t="shared" si="612"/>
        <v>17056.61</v>
      </c>
      <c r="IW35" s="52">
        <f t="shared" si="612"/>
        <v>3309.18000000001</v>
      </c>
      <c r="IX35" s="52">
        <f t="shared" si="612"/>
        <v>22415.320000001</v>
      </c>
      <c r="IY35" s="52">
        <f t="shared" si="612"/>
        <v>42372.2499999986</v>
      </c>
      <c r="IZ35" s="52">
        <f t="shared" si="612"/>
        <v>606.83</v>
      </c>
      <c r="JA35" s="52">
        <f t="shared" si="612"/>
        <v>6067.11</v>
      </c>
      <c r="JB35" s="53">
        <f t="shared" si="612"/>
        <v>22180.64</v>
      </c>
      <c r="JC35" s="52">
        <f t="shared" si="612"/>
        <v>3921.82</v>
      </c>
      <c r="JD35" s="52">
        <f t="shared" si="612"/>
        <v>762</v>
      </c>
      <c r="JE35" s="52">
        <f t="shared" si="612"/>
        <v>0</v>
      </c>
      <c r="JF35" s="52">
        <f t="shared" si="612"/>
        <v>8083.05999999999</v>
      </c>
      <c r="JG35" s="53">
        <f t="shared" si="612"/>
        <v>20664.13</v>
      </c>
      <c r="JH35" s="52">
        <f t="shared" si="612"/>
        <v>0</v>
      </c>
      <c r="JI35" s="52">
        <f t="shared" si="612"/>
        <v>3427.36</v>
      </c>
      <c r="JJ35" s="53">
        <f t="shared" si="612"/>
        <v>12571.36</v>
      </c>
      <c r="JK35" s="53">
        <f t="shared" si="612"/>
        <v>11403.43</v>
      </c>
      <c r="JL35" s="53">
        <f t="shared" si="612"/>
        <v>10141.49</v>
      </c>
      <c r="JM35" s="52">
        <f t="shared" si="612"/>
        <v>233.59</v>
      </c>
      <c r="JN35" s="53">
        <f t="shared" si="612"/>
        <v>4249.04</v>
      </c>
      <c r="JO35" s="52">
        <f t="shared" si="612"/>
        <v>997.75</v>
      </c>
      <c r="JP35" s="52">
        <f t="shared" si="612"/>
        <v>0</v>
      </c>
      <c r="JQ35" s="55">
        <f t="shared" si="612"/>
        <v>236475.909999999</v>
      </c>
      <c r="JR35" s="54">
        <f t="shared" ref="JR35:KP35" si="613">IFERROR(IS35/IS$10,"")</f>
        <v>0.0821272743566831</v>
      </c>
      <c r="JS35" s="54">
        <f t="shared" si="613"/>
        <v>0.0567292628055987</v>
      </c>
      <c r="JT35" s="54">
        <f t="shared" si="613"/>
        <v>0.148884397508858</v>
      </c>
      <c r="JU35" s="54">
        <f t="shared" si="613"/>
        <v>0.0825285363079237</v>
      </c>
      <c r="JV35" s="54">
        <f t="shared" si="613"/>
        <v>0.0891361135967055</v>
      </c>
      <c r="JW35" s="54">
        <f t="shared" si="613"/>
        <v>0.111853954703163</v>
      </c>
      <c r="JX35" s="54">
        <f t="shared" si="613"/>
        <v>0.0997578698764474</v>
      </c>
      <c r="JY35" s="54">
        <f t="shared" si="613"/>
        <v>0.0437336358309806</v>
      </c>
      <c r="JZ35" s="54">
        <f t="shared" si="613"/>
        <v>0.0467909667847233</v>
      </c>
      <c r="KA35" s="54">
        <f t="shared" si="613"/>
        <v>0.0658441041838544</v>
      </c>
      <c r="KB35" s="54">
        <f t="shared" si="613"/>
        <v>0.109360116358704</v>
      </c>
      <c r="KC35" s="54">
        <f t="shared" si="613"/>
        <v>0.0309115248874285</v>
      </c>
      <c r="KD35" s="54" t="str">
        <f t="shared" si="613"/>
        <v/>
      </c>
      <c r="KE35" s="54">
        <f t="shared" si="613"/>
        <v>0.0659644870011846</v>
      </c>
      <c r="KF35" s="54">
        <f t="shared" si="613"/>
        <v>0.0504310504933558</v>
      </c>
      <c r="KG35" s="54" t="str">
        <f t="shared" si="613"/>
        <v/>
      </c>
      <c r="KH35" s="54">
        <f t="shared" si="613"/>
        <v>0.0350453762856379</v>
      </c>
      <c r="KI35" s="54">
        <f t="shared" si="613"/>
        <v>0.0319692095307156</v>
      </c>
      <c r="KJ35" s="54">
        <f t="shared" si="613"/>
        <v>0.0516259384323111</v>
      </c>
      <c r="KK35" s="54">
        <f t="shared" si="613"/>
        <v>0.0525445193678164</v>
      </c>
      <c r="KL35" s="54">
        <f t="shared" si="613"/>
        <v>0.0345962902184281</v>
      </c>
      <c r="KM35" s="54">
        <f t="shared" si="613"/>
        <v>0.0402308732355968</v>
      </c>
      <c r="KN35" s="54">
        <f t="shared" si="613"/>
        <v>0.034641739659384</v>
      </c>
      <c r="KO35" s="54" t="str">
        <f t="shared" si="613"/>
        <v/>
      </c>
      <c r="KP35" s="56">
        <f t="shared" si="613"/>
        <v>0.0691961660025998</v>
      </c>
      <c r="KQ35" s="52">
        <f t="shared" ref="KQ35:LO35" si="614">SUM(KQ32:KQ34)</f>
        <v>0</v>
      </c>
      <c r="KR35" s="52">
        <f t="shared" si="614"/>
        <v>0</v>
      </c>
      <c r="KS35" s="52">
        <f t="shared" si="614"/>
        <v>0</v>
      </c>
      <c r="KT35" s="52">
        <f t="shared" si="614"/>
        <v>0</v>
      </c>
      <c r="KU35" s="52">
        <f t="shared" si="614"/>
        <v>0</v>
      </c>
      <c r="KV35" s="52">
        <f t="shared" si="614"/>
        <v>0</v>
      </c>
      <c r="KW35" s="52">
        <f t="shared" si="614"/>
        <v>0</v>
      </c>
      <c r="KX35" s="52">
        <f t="shared" si="614"/>
        <v>0</v>
      </c>
      <c r="KY35" s="52">
        <f t="shared" si="614"/>
        <v>0</v>
      </c>
      <c r="KZ35" s="52">
        <f t="shared" si="614"/>
        <v>0</v>
      </c>
      <c r="LA35" s="52">
        <f t="shared" si="614"/>
        <v>0</v>
      </c>
      <c r="LB35" s="52">
        <f t="shared" si="614"/>
        <v>0</v>
      </c>
      <c r="LC35" s="52">
        <f t="shared" si="614"/>
        <v>0</v>
      </c>
      <c r="LD35" s="52">
        <f t="shared" si="614"/>
        <v>0</v>
      </c>
      <c r="LE35" s="52">
        <f t="shared" si="614"/>
        <v>0</v>
      </c>
      <c r="LF35" s="52">
        <f t="shared" si="614"/>
        <v>0</v>
      </c>
      <c r="LG35" s="52">
        <f t="shared" si="614"/>
        <v>0</v>
      </c>
      <c r="LH35" s="52">
        <f t="shared" si="614"/>
        <v>0</v>
      </c>
      <c r="LI35" s="52">
        <f t="shared" si="614"/>
        <v>0</v>
      </c>
      <c r="LJ35" s="52">
        <f t="shared" si="614"/>
        <v>0</v>
      </c>
      <c r="LK35" s="52">
        <f t="shared" si="614"/>
        <v>0</v>
      </c>
      <c r="LL35" s="52">
        <f t="shared" si="614"/>
        <v>0</v>
      </c>
      <c r="LM35" s="52">
        <f t="shared" si="614"/>
        <v>0</v>
      </c>
      <c r="LN35" s="52">
        <f t="shared" si="614"/>
        <v>0</v>
      </c>
      <c r="LO35" s="55">
        <f t="shared" si="614"/>
        <v>0</v>
      </c>
      <c r="LP35" s="54" t="str">
        <f t="shared" ref="LP35:MN35" si="615">IFERROR(KQ35/KQ$10,"")</f>
        <v/>
      </c>
      <c r="LQ35" s="54" t="str">
        <f t="shared" si="615"/>
        <v/>
      </c>
      <c r="LR35" s="54" t="str">
        <f t="shared" si="615"/>
        <v/>
      </c>
      <c r="LS35" s="54" t="str">
        <f t="shared" si="615"/>
        <v/>
      </c>
      <c r="LT35" s="54" t="str">
        <f t="shared" si="615"/>
        <v/>
      </c>
      <c r="LU35" s="54" t="str">
        <f t="shared" si="615"/>
        <v/>
      </c>
      <c r="LV35" s="54" t="str">
        <f t="shared" si="615"/>
        <v/>
      </c>
      <c r="LW35" s="54" t="str">
        <f t="shared" si="615"/>
        <v/>
      </c>
      <c r="LX35" s="54" t="str">
        <f t="shared" si="615"/>
        <v/>
      </c>
      <c r="LY35" s="54" t="str">
        <f t="shared" si="615"/>
        <v/>
      </c>
      <c r="LZ35" s="54" t="str">
        <f t="shared" si="615"/>
        <v/>
      </c>
      <c r="MA35" s="54" t="str">
        <f t="shared" si="615"/>
        <v/>
      </c>
      <c r="MB35" s="54" t="str">
        <f t="shared" si="615"/>
        <v/>
      </c>
      <c r="MC35" s="54" t="str">
        <f t="shared" si="615"/>
        <v/>
      </c>
      <c r="MD35" s="54" t="str">
        <f t="shared" si="615"/>
        <v/>
      </c>
      <c r="ME35" s="54" t="str">
        <f t="shared" si="615"/>
        <v/>
      </c>
      <c r="MF35" s="54" t="str">
        <f t="shared" si="615"/>
        <v/>
      </c>
      <c r="MG35" s="54" t="str">
        <f t="shared" si="615"/>
        <v/>
      </c>
      <c r="MH35" s="54" t="str">
        <f t="shared" si="615"/>
        <v/>
      </c>
      <c r="MI35" s="54" t="str">
        <f t="shared" si="615"/>
        <v/>
      </c>
      <c r="MJ35" s="54" t="str">
        <f t="shared" si="615"/>
        <v/>
      </c>
      <c r="MK35" s="54" t="str">
        <f t="shared" si="615"/>
        <v/>
      </c>
      <c r="ML35" s="54" t="str">
        <f t="shared" si="615"/>
        <v/>
      </c>
      <c r="MM35" s="54" t="str">
        <f t="shared" si="615"/>
        <v/>
      </c>
      <c r="MN35" s="56" t="str">
        <f t="shared" si="615"/>
        <v/>
      </c>
      <c r="MO35" s="52">
        <f t="shared" ref="MO35:NM35" si="616">SUM(MO32:MO34)</f>
        <v>0</v>
      </c>
      <c r="MP35" s="52">
        <f t="shared" si="616"/>
        <v>0</v>
      </c>
      <c r="MQ35" s="52">
        <f t="shared" si="616"/>
        <v>0</v>
      </c>
      <c r="MR35" s="52">
        <f t="shared" si="616"/>
        <v>0</v>
      </c>
      <c r="MS35" s="52">
        <f t="shared" si="616"/>
        <v>0</v>
      </c>
      <c r="MT35" s="52">
        <f t="shared" si="616"/>
        <v>0</v>
      </c>
      <c r="MU35" s="52">
        <f t="shared" si="616"/>
        <v>0</v>
      </c>
      <c r="MV35" s="52">
        <f t="shared" si="616"/>
        <v>0</v>
      </c>
      <c r="MW35" s="52">
        <f t="shared" si="616"/>
        <v>0</v>
      </c>
      <c r="MX35" s="52">
        <f t="shared" si="616"/>
        <v>0</v>
      </c>
      <c r="MY35" s="52">
        <f t="shared" si="616"/>
        <v>0</v>
      </c>
      <c r="MZ35" s="52">
        <f t="shared" si="616"/>
        <v>0</v>
      </c>
      <c r="NA35" s="52">
        <f t="shared" si="616"/>
        <v>0</v>
      </c>
      <c r="NB35" s="52">
        <f t="shared" si="616"/>
        <v>0</v>
      </c>
      <c r="NC35" s="52">
        <f t="shared" si="616"/>
        <v>0</v>
      </c>
      <c r="ND35" s="52">
        <f t="shared" si="616"/>
        <v>0</v>
      </c>
      <c r="NE35" s="52">
        <f t="shared" si="616"/>
        <v>0</v>
      </c>
      <c r="NF35" s="52">
        <f t="shared" si="616"/>
        <v>0</v>
      </c>
      <c r="NG35" s="52">
        <f t="shared" si="616"/>
        <v>0</v>
      </c>
      <c r="NH35" s="52">
        <f t="shared" si="616"/>
        <v>0</v>
      </c>
      <c r="NI35" s="52">
        <f t="shared" si="616"/>
        <v>0</v>
      </c>
      <c r="NJ35" s="52">
        <f t="shared" si="616"/>
        <v>0</v>
      </c>
      <c r="NK35" s="52">
        <f t="shared" si="616"/>
        <v>0</v>
      </c>
      <c r="NL35" s="52">
        <f t="shared" si="616"/>
        <v>0</v>
      </c>
      <c r="NM35" s="55">
        <f t="shared" si="616"/>
        <v>0</v>
      </c>
      <c r="NN35" s="54" t="str">
        <f t="shared" ref="NN35:OL35" si="617">IFERROR(MO35/MO$10,"")</f>
        <v/>
      </c>
      <c r="NO35" s="54" t="str">
        <f t="shared" si="617"/>
        <v/>
      </c>
      <c r="NP35" s="54" t="str">
        <f t="shared" si="617"/>
        <v/>
      </c>
      <c r="NQ35" s="54" t="str">
        <f t="shared" si="617"/>
        <v/>
      </c>
      <c r="NR35" s="54" t="str">
        <f t="shared" si="617"/>
        <v/>
      </c>
      <c r="NS35" s="54" t="str">
        <f t="shared" si="617"/>
        <v/>
      </c>
      <c r="NT35" s="54" t="str">
        <f t="shared" si="617"/>
        <v/>
      </c>
      <c r="NU35" s="54" t="str">
        <f t="shared" si="617"/>
        <v/>
      </c>
      <c r="NV35" s="54" t="str">
        <f t="shared" si="617"/>
        <v/>
      </c>
      <c r="NW35" s="54" t="str">
        <f t="shared" si="617"/>
        <v/>
      </c>
      <c r="NX35" s="54" t="str">
        <f t="shared" si="617"/>
        <v/>
      </c>
      <c r="NY35" s="54" t="str">
        <f t="shared" si="617"/>
        <v/>
      </c>
      <c r="NZ35" s="54" t="str">
        <f t="shared" si="617"/>
        <v/>
      </c>
      <c r="OA35" s="54" t="str">
        <f t="shared" si="617"/>
        <v/>
      </c>
      <c r="OB35" s="54" t="str">
        <f t="shared" si="617"/>
        <v/>
      </c>
      <c r="OC35" s="54" t="str">
        <f t="shared" si="617"/>
        <v/>
      </c>
      <c r="OD35" s="54" t="str">
        <f t="shared" si="617"/>
        <v/>
      </c>
      <c r="OE35" s="54" t="str">
        <f t="shared" si="617"/>
        <v/>
      </c>
      <c r="OF35" s="54" t="str">
        <f t="shared" si="617"/>
        <v/>
      </c>
      <c r="OG35" s="54" t="str">
        <f t="shared" si="617"/>
        <v/>
      </c>
      <c r="OH35" s="54" t="str">
        <f t="shared" si="617"/>
        <v/>
      </c>
      <c r="OI35" s="54" t="str">
        <f t="shared" si="617"/>
        <v/>
      </c>
      <c r="OJ35" s="54" t="str">
        <f t="shared" si="617"/>
        <v/>
      </c>
      <c r="OK35" s="54" t="str">
        <f t="shared" si="617"/>
        <v/>
      </c>
      <c r="OL35" s="56" t="str">
        <f t="shared" si="617"/>
        <v/>
      </c>
      <c r="OM35" s="52">
        <f t="shared" ref="OM35:PK35" si="618">SUM(OM32:OM34)</f>
        <v>0</v>
      </c>
      <c r="ON35" s="52">
        <f t="shared" si="618"/>
        <v>0</v>
      </c>
      <c r="OO35" s="52">
        <f t="shared" si="618"/>
        <v>0</v>
      </c>
      <c r="OP35" s="52">
        <f t="shared" si="618"/>
        <v>0</v>
      </c>
      <c r="OQ35" s="52">
        <f t="shared" si="618"/>
        <v>0</v>
      </c>
      <c r="OR35" s="52">
        <f t="shared" si="618"/>
        <v>0</v>
      </c>
      <c r="OS35" s="52">
        <f t="shared" si="618"/>
        <v>0</v>
      </c>
      <c r="OT35" s="52">
        <f t="shared" si="618"/>
        <v>0</v>
      </c>
      <c r="OU35" s="52">
        <f t="shared" si="618"/>
        <v>0</v>
      </c>
      <c r="OV35" s="52">
        <f t="shared" si="618"/>
        <v>0</v>
      </c>
      <c r="OW35" s="52">
        <f t="shared" si="618"/>
        <v>0</v>
      </c>
      <c r="OX35" s="52">
        <f t="shared" si="618"/>
        <v>0</v>
      </c>
      <c r="OY35" s="52">
        <f t="shared" si="618"/>
        <v>0</v>
      </c>
      <c r="OZ35" s="52">
        <f t="shared" si="618"/>
        <v>0</v>
      </c>
      <c r="PA35" s="52">
        <f t="shared" si="618"/>
        <v>0</v>
      </c>
      <c r="PB35" s="52">
        <f t="shared" si="618"/>
        <v>0</v>
      </c>
      <c r="PC35" s="52">
        <f t="shared" si="618"/>
        <v>0</v>
      </c>
      <c r="PD35" s="52">
        <f t="shared" si="618"/>
        <v>0</v>
      </c>
      <c r="PE35" s="52">
        <f t="shared" si="618"/>
        <v>0</v>
      </c>
      <c r="PF35" s="52">
        <f t="shared" si="618"/>
        <v>0</v>
      </c>
      <c r="PG35" s="52">
        <f t="shared" si="618"/>
        <v>0</v>
      </c>
      <c r="PH35" s="52">
        <f t="shared" si="618"/>
        <v>0</v>
      </c>
      <c r="PI35" s="52">
        <f t="shared" si="618"/>
        <v>0</v>
      </c>
      <c r="PJ35" s="52">
        <f t="shared" si="618"/>
        <v>0</v>
      </c>
      <c r="PK35" s="55">
        <f t="shared" si="618"/>
        <v>0</v>
      </c>
      <c r="PL35" s="54" t="str">
        <f t="shared" ref="PL35:QJ35" si="619">IFERROR(OM35/OM$10,"")</f>
        <v/>
      </c>
      <c r="PM35" s="54" t="str">
        <f t="shared" si="619"/>
        <v/>
      </c>
      <c r="PN35" s="54" t="str">
        <f t="shared" si="619"/>
        <v/>
      </c>
      <c r="PO35" s="54" t="str">
        <f t="shared" si="619"/>
        <v/>
      </c>
      <c r="PP35" s="54" t="str">
        <f t="shared" si="619"/>
        <v/>
      </c>
      <c r="PQ35" s="54" t="str">
        <f t="shared" si="619"/>
        <v/>
      </c>
      <c r="PR35" s="54" t="str">
        <f t="shared" si="619"/>
        <v/>
      </c>
      <c r="PS35" s="54" t="str">
        <f t="shared" si="619"/>
        <v/>
      </c>
      <c r="PT35" s="54" t="str">
        <f t="shared" si="619"/>
        <v/>
      </c>
      <c r="PU35" s="54" t="str">
        <f t="shared" si="619"/>
        <v/>
      </c>
      <c r="PV35" s="54" t="str">
        <f t="shared" si="619"/>
        <v/>
      </c>
      <c r="PW35" s="54" t="str">
        <f t="shared" si="619"/>
        <v/>
      </c>
      <c r="PX35" s="54" t="str">
        <f t="shared" si="619"/>
        <v/>
      </c>
      <c r="PY35" s="54" t="str">
        <f t="shared" si="619"/>
        <v/>
      </c>
      <c r="PZ35" s="54" t="str">
        <f t="shared" si="619"/>
        <v/>
      </c>
      <c r="QA35" s="54" t="str">
        <f t="shared" si="619"/>
        <v/>
      </c>
      <c r="QB35" s="54" t="str">
        <f t="shared" si="619"/>
        <v/>
      </c>
      <c r="QC35" s="54" t="str">
        <f t="shared" si="619"/>
        <v/>
      </c>
      <c r="QD35" s="54" t="str">
        <f t="shared" si="619"/>
        <v/>
      </c>
      <c r="QE35" s="54" t="str">
        <f t="shared" si="619"/>
        <v/>
      </c>
      <c r="QF35" s="54" t="str">
        <f t="shared" si="619"/>
        <v/>
      </c>
      <c r="QG35" s="54" t="str">
        <f t="shared" si="619"/>
        <v/>
      </c>
      <c r="QH35" s="54" t="str">
        <f t="shared" si="619"/>
        <v/>
      </c>
      <c r="QI35" s="54" t="str">
        <f t="shared" si="619"/>
        <v/>
      </c>
      <c r="QJ35" s="56" t="str">
        <f t="shared" si="619"/>
        <v/>
      </c>
      <c r="QK35" s="52">
        <f t="shared" ref="QK35:RI35" si="620">SUM(QK32:QK34)</f>
        <v>0</v>
      </c>
      <c r="QL35" s="52">
        <f t="shared" si="620"/>
        <v>0</v>
      </c>
      <c r="QM35" s="52">
        <f t="shared" si="620"/>
        <v>0</v>
      </c>
      <c r="QN35" s="52">
        <f t="shared" si="620"/>
        <v>0</v>
      </c>
      <c r="QO35" s="52">
        <f t="shared" si="620"/>
        <v>0</v>
      </c>
      <c r="QP35" s="52">
        <f t="shared" si="620"/>
        <v>0</v>
      </c>
      <c r="QQ35" s="52">
        <f t="shared" si="620"/>
        <v>0</v>
      </c>
      <c r="QR35" s="52">
        <f t="shared" si="620"/>
        <v>0</v>
      </c>
      <c r="QS35" s="52">
        <f t="shared" si="620"/>
        <v>0</v>
      </c>
      <c r="QT35" s="52">
        <f t="shared" si="620"/>
        <v>0</v>
      </c>
      <c r="QU35" s="52">
        <f t="shared" si="620"/>
        <v>0</v>
      </c>
      <c r="QV35" s="52">
        <f t="shared" si="620"/>
        <v>0</v>
      </c>
      <c r="QW35" s="52">
        <f t="shared" si="620"/>
        <v>0</v>
      </c>
      <c r="QX35" s="52">
        <f t="shared" si="620"/>
        <v>0</v>
      </c>
      <c r="QY35" s="52">
        <f t="shared" si="620"/>
        <v>0</v>
      </c>
      <c r="QZ35" s="52">
        <f t="shared" si="620"/>
        <v>0</v>
      </c>
      <c r="RA35" s="52">
        <f t="shared" si="620"/>
        <v>0</v>
      </c>
      <c r="RB35" s="52">
        <f t="shared" si="620"/>
        <v>0</v>
      </c>
      <c r="RC35" s="52">
        <f t="shared" si="620"/>
        <v>0</v>
      </c>
      <c r="RD35" s="52">
        <f t="shared" si="620"/>
        <v>0</v>
      </c>
      <c r="RE35" s="52">
        <f t="shared" si="620"/>
        <v>0</v>
      </c>
      <c r="RF35" s="52">
        <f t="shared" si="620"/>
        <v>0</v>
      </c>
      <c r="RG35" s="52">
        <f t="shared" si="620"/>
        <v>0</v>
      </c>
      <c r="RH35" s="52">
        <f t="shared" si="620"/>
        <v>0</v>
      </c>
      <c r="RI35" s="55">
        <f t="shared" si="620"/>
        <v>0</v>
      </c>
      <c r="RJ35" s="54" t="str">
        <f t="shared" ref="RJ35:SH35" si="621">IFERROR(QK35/QK$10,"")</f>
        <v/>
      </c>
      <c r="RK35" s="54" t="str">
        <f t="shared" si="621"/>
        <v/>
      </c>
      <c r="RL35" s="54" t="str">
        <f t="shared" si="621"/>
        <v/>
      </c>
      <c r="RM35" s="54" t="str">
        <f t="shared" si="621"/>
        <v/>
      </c>
      <c r="RN35" s="54" t="str">
        <f t="shared" si="621"/>
        <v/>
      </c>
      <c r="RO35" s="54" t="str">
        <f t="shared" si="621"/>
        <v/>
      </c>
      <c r="RP35" s="54" t="str">
        <f t="shared" si="621"/>
        <v/>
      </c>
      <c r="RQ35" s="54" t="str">
        <f t="shared" si="621"/>
        <v/>
      </c>
      <c r="RR35" s="54" t="str">
        <f t="shared" si="621"/>
        <v/>
      </c>
      <c r="RS35" s="54" t="str">
        <f t="shared" si="621"/>
        <v/>
      </c>
      <c r="RT35" s="54" t="str">
        <f t="shared" si="621"/>
        <v/>
      </c>
      <c r="RU35" s="54" t="str">
        <f t="shared" si="621"/>
        <v/>
      </c>
      <c r="RV35" s="54" t="str">
        <f t="shared" si="621"/>
        <v/>
      </c>
      <c r="RW35" s="54" t="str">
        <f t="shared" si="621"/>
        <v/>
      </c>
      <c r="RX35" s="54" t="str">
        <f t="shared" si="621"/>
        <v/>
      </c>
      <c r="RY35" s="54" t="str">
        <f t="shared" si="621"/>
        <v/>
      </c>
      <c r="RZ35" s="54" t="str">
        <f t="shared" si="621"/>
        <v/>
      </c>
      <c r="SA35" s="54" t="str">
        <f t="shared" si="621"/>
        <v/>
      </c>
      <c r="SB35" s="54" t="str">
        <f t="shared" si="621"/>
        <v/>
      </c>
      <c r="SC35" s="54" t="str">
        <f t="shared" si="621"/>
        <v/>
      </c>
      <c r="SD35" s="54" t="str">
        <f t="shared" si="621"/>
        <v/>
      </c>
      <c r="SE35" s="54" t="str">
        <f t="shared" si="621"/>
        <v/>
      </c>
      <c r="SF35" s="54" t="str">
        <f t="shared" si="621"/>
        <v/>
      </c>
      <c r="SG35" s="54" t="str">
        <f t="shared" si="621"/>
        <v/>
      </c>
      <c r="SH35" s="56" t="str">
        <f t="shared" si="621"/>
        <v/>
      </c>
      <c r="SI35" s="52">
        <f t="shared" ref="SI35:TG35" si="622">SUM(SI32:SI34)</f>
        <v>0</v>
      </c>
      <c r="SJ35" s="52">
        <f t="shared" si="622"/>
        <v>0</v>
      </c>
      <c r="SK35" s="52">
        <f t="shared" si="622"/>
        <v>0</v>
      </c>
      <c r="SL35" s="52">
        <f t="shared" si="622"/>
        <v>0</v>
      </c>
      <c r="SM35" s="52">
        <f t="shared" si="622"/>
        <v>0</v>
      </c>
      <c r="SN35" s="52">
        <f t="shared" si="622"/>
        <v>0</v>
      </c>
      <c r="SO35" s="52">
        <f t="shared" si="622"/>
        <v>0</v>
      </c>
      <c r="SP35" s="52">
        <f t="shared" si="622"/>
        <v>0</v>
      </c>
      <c r="SQ35" s="52">
        <f t="shared" si="622"/>
        <v>0</v>
      </c>
      <c r="SR35" s="52">
        <f t="shared" si="622"/>
        <v>0</v>
      </c>
      <c r="SS35" s="52">
        <f t="shared" si="622"/>
        <v>0</v>
      </c>
      <c r="ST35" s="52">
        <f t="shared" si="622"/>
        <v>0</v>
      </c>
      <c r="SU35" s="52">
        <f t="shared" si="622"/>
        <v>0</v>
      </c>
      <c r="SV35" s="52">
        <f t="shared" si="622"/>
        <v>0</v>
      </c>
      <c r="SW35" s="52">
        <f t="shared" si="622"/>
        <v>0</v>
      </c>
      <c r="SX35" s="52">
        <f t="shared" si="622"/>
        <v>0</v>
      </c>
      <c r="SY35" s="52">
        <f t="shared" si="622"/>
        <v>0</v>
      </c>
      <c r="SZ35" s="52">
        <f t="shared" si="622"/>
        <v>0</v>
      </c>
      <c r="TA35" s="52">
        <f t="shared" si="622"/>
        <v>0</v>
      </c>
      <c r="TB35" s="52">
        <f t="shared" si="622"/>
        <v>0</v>
      </c>
      <c r="TC35" s="52">
        <f t="shared" si="622"/>
        <v>0</v>
      </c>
      <c r="TD35" s="52">
        <f t="shared" si="622"/>
        <v>0</v>
      </c>
      <c r="TE35" s="52">
        <f t="shared" si="622"/>
        <v>0</v>
      </c>
      <c r="TF35" s="52">
        <f t="shared" si="622"/>
        <v>0</v>
      </c>
      <c r="TG35" s="55">
        <f t="shared" si="622"/>
        <v>0</v>
      </c>
      <c r="TH35" s="54" t="str">
        <f t="shared" ref="TH35:UA35" si="623">IFERROR(SI35/SI$10,"")</f>
        <v/>
      </c>
      <c r="TI35" s="54" t="str">
        <f t="shared" si="623"/>
        <v/>
      </c>
      <c r="TJ35" s="54" t="str">
        <f t="shared" si="623"/>
        <v/>
      </c>
      <c r="TK35" s="54" t="str">
        <f t="shared" si="623"/>
        <v/>
      </c>
      <c r="TL35" s="54" t="str">
        <f t="shared" si="623"/>
        <v/>
      </c>
      <c r="TM35" s="54" t="str">
        <f t="shared" si="623"/>
        <v/>
      </c>
      <c r="TN35" s="54" t="str">
        <f t="shared" si="623"/>
        <v/>
      </c>
      <c r="TO35" s="54" t="str">
        <f t="shared" si="623"/>
        <v/>
      </c>
      <c r="TP35" s="54" t="str">
        <f t="shared" si="623"/>
        <v/>
      </c>
      <c r="TQ35" s="54" t="str">
        <f t="shared" si="623"/>
        <v/>
      </c>
      <c r="TR35" s="54" t="str">
        <f t="shared" si="623"/>
        <v/>
      </c>
      <c r="TS35" s="54" t="str">
        <f t="shared" si="623"/>
        <v/>
      </c>
      <c r="TT35" s="54" t="str">
        <f t="shared" si="623"/>
        <v/>
      </c>
      <c r="TU35" s="54" t="str">
        <f t="shared" si="623"/>
        <v/>
      </c>
      <c r="TV35" s="54" t="str">
        <f t="shared" si="623"/>
        <v/>
      </c>
      <c r="TW35" s="54" t="str">
        <f t="shared" si="623"/>
        <v/>
      </c>
      <c r="TX35" s="54" t="str">
        <f t="shared" si="623"/>
        <v/>
      </c>
      <c r="TY35" s="54" t="str">
        <f t="shared" si="623"/>
        <v/>
      </c>
      <c r="TZ35" s="54" t="str">
        <f t="shared" si="623"/>
        <v/>
      </c>
      <c r="UA35" s="54" t="str">
        <f t="shared" si="623"/>
        <v/>
      </c>
      <c r="UB35" s="54" t="str">
        <f t="shared" ref="UB35:UG35" si="624">IFERROR(TB35/TB$10,"")</f>
        <v/>
      </c>
      <c r="UC35" s="54" t="str">
        <f t="shared" si="624"/>
        <v/>
      </c>
      <c r="UD35" s="54" t="str">
        <f t="shared" si="624"/>
        <v/>
      </c>
      <c r="UE35" s="54" t="str">
        <f t="shared" si="624"/>
        <v/>
      </c>
      <c r="UF35" s="54" t="str">
        <f t="shared" si="624"/>
        <v/>
      </c>
      <c r="UG35" s="56" t="str">
        <f t="shared" si="624"/>
        <v/>
      </c>
      <c r="UH35" s="52">
        <f t="shared" ref="UH35:VF35" si="625">SUM(UH32:UH34)</f>
        <v>0</v>
      </c>
      <c r="UI35" s="52">
        <f t="shared" si="625"/>
        <v>0</v>
      </c>
      <c r="UJ35" s="52">
        <f t="shared" si="625"/>
        <v>0</v>
      </c>
      <c r="UK35" s="52">
        <f t="shared" si="625"/>
        <v>0</v>
      </c>
      <c r="UL35" s="52">
        <f t="shared" si="625"/>
        <v>0</v>
      </c>
      <c r="UM35" s="52">
        <f t="shared" si="625"/>
        <v>0</v>
      </c>
      <c r="UN35" s="52">
        <f t="shared" si="625"/>
        <v>0</v>
      </c>
      <c r="UO35" s="52">
        <f t="shared" si="625"/>
        <v>0</v>
      </c>
      <c r="UP35" s="52">
        <f t="shared" si="625"/>
        <v>0</v>
      </c>
      <c r="UQ35" s="52">
        <f t="shared" si="625"/>
        <v>0</v>
      </c>
      <c r="UR35" s="52">
        <f t="shared" si="625"/>
        <v>0</v>
      </c>
      <c r="US35" s="52">
        <f t="shared" si="625"/>
        <v>0</v>
      </c>
      <c r="UT35" s="52">
        <f t="shared" si="625"/>
        <v>0</v>
      </c>
      <c r="UU35" s="52">
        <f t="shared" si="625"/>
        <v>0</v>
      </c>
      <c r="UV35" s="52">
        <f t="shared" si="625"/>
        <v>0</v>
      </c>
      <c r="UW35" s="52">
        <f t="shared" si="625"/>
        <v>0</v>
      </c>
      <c r="UX35" s="52">
        <f t="shared" si="625"/>
        <v>0</v>
      </c>
      <c r="UY35" s="52">
        <f t="shared" si="625"/>
        <v>0</v>
      </c>
      <c r="UZ35" s="52">
        <f t="shared" si="625"/>
        <v>0</v>
      </c>
      <c r="VA35" s="52">
        <f t="shared" si="625"/>
        <v>0</v>
      </c>
      <c r="VB35" s="52">
        <f t="shared" si="625"/>
        <v>0</v>
      </c>
      <c r="VC35" s="52">
        <f t="shared" si="625"/>
        <v>0</v>
      </c>
      <c r="VD35" s="52">
        <f t="shared" si="625"/>
        <v>0</v>
      </c>
      <c r="VE35" s="52">
        <f t="shared" si="625"/>
        <v>0</v>
      </c>
      <c r="VF35" s="55">
        <f t="shared" si="625"/>
        <v>0</v>
      </c>
      <c r="VG35" s="54" t="str">
        <f t="shared" ref="VG35:WE35" si="626">IFERROR(UH35/UH$10,"")</f>
        <v/>
      </c>
      <c r="VH35" s="54" t="str">
        <f t="shared" si="626"/>
        <v/>
      </c>
      <c r="VI35" s="54" t="str">
        <f t="shared" si="626"/>
        <v/>
      </c>
      <c r="VJ35" s="54" t="str">
        <f t="shared" si="626"/>
        <v/>
      </c>
      <c r="VK35" s="54" t="str">
        <f t="shared" si="626"/>
        <v/>
      </c>
      <c r="VL35" s="54" t="str">
        <f t="shared" si="626"/>
        <v/>
      </c>
      <c r="VM35" s="54" t="str">
        <f t="shared" si="626"/>
        <v/>
      </c>
      <c r="VN35" s="54" t="str">
        <f t="shared" si="626"/>
        <v/>
      </c>
      <c r="VO35" s="54" t="str">
        <f t="shared" si="626"/>
        <v/>
      </c>
      <c r="VP35" s="54" t="str">
        <f t="shared" si="626"/>
        <v/>
      </c>
      <c r="VQ35" s="54" t="str">
        <f t="shared" si="626"/>
        <v/>
      </c>
      <c r="VR35" s="54" t="str">
        <f t="shared" si="626"/>
        <v/>
      </c>
      <c r="VS35" s="54" t="str">
        <f t="shared" si="626"/>
        <v/>
      </c>
      <c r="VT35" s="54" t="str">
        <f t="shared" si="626"/>
        <v/>
      </c>
      <c r="VU35" s="54" t="str">
        <f t="shared" si="626"/>
        <v/>
      </c>
      <c r="VV35" s="54" t="str">
        <f t="shared" si="626"/>
        <v/>
      </c>
      <c r="VW35" s="54" t="str">
        <f t="shared" si="626"/>
        <v/>
      </c>
      <c r="VX35" s="54" t="str">
        <f t="shared" si="626"/>
        <v/>
      </c>
      <c r="VY35" s="54" t="str">
        <f t="shared" si="626"/>
        <v/>
      </c>
      <c r="VZ35" s="54" t="str">
        <f t="shared" si="626"/>
        <v/>
      </c>
      <c r="WA35" s="54" t="str">
        <f t="shared" si="626"/>
        <v/>
      </c>
      <c r="WB35" s="54" t="str">
        <f t="shared" si="626"/>
        <v/>
      </c>
      <c r="WC35" s="54" t="str">
        <f t="shared" si="626"/>
        <v/>
      </c>
      <c r="WD35" s="54" t="str">
        <f t="shared" si="626"/>
        <v/>
      </c>
      <c r="WE35" s="56" t="str">
        <f t="shared" si="626"/>
        <v/>
      </c>
      <c r="WF35" s="52">
        <f t="shared" ref="WF35:XD35" si="627">SUM(WF32:WF34)</f>
        <v>145960.669999999</v>
      </c>
      <c r="WG35" s="52">
        <f t="shared" si="627"/>
        <v>8601.8</v>
      </c>
      <c r="WH35" s="52">
        <f t="shared" si="627"/>
        <v>194781.229999996</v>
      </c>
      <c r="WI35" s="52">
        <f t="shared" si="627"/>
        <v>108200.04</v>
      </c>
      <c r="WJ35" s="52">
        <f t="shared" si="627"/>
        <v>34803.5599999999</v>
      </c>
      <c r="WK35" s="52">
        <f t="shared" si="627"/>
        <v>123787.680000001</v>
      </c>
      <c r="WL35" s="52">
        <f t="shared" si="627"/>
        <v>277926.199999997</v>
      </c>
      <c r="WM35" s="52">
        <f t="shared" si="627"/>
        <v>8965.60000000001</v>
      </c>
      <c r="WN35" s="52">
        <f t="shared" si="627"/>
        <v>39547.4100000001</v>
      </c>
      <c r="WO35" s="52">
        <f t="shared" si="627"/>
        <v>129212.98</v>
      </c>
      <c r="WP35" s="52">
        <f t="shared" si="627"/>
        <v>24291.94</v>
      </c>
      <c r="WQ35" s="52">
        <f t="shared" si="627"/>
        <v>9260.44</v>
      </c>
      <c r="WR35" s="52">
        <f t="shared" si="627"/>
        <v>299.42</v>
      </c>
      <c r="WS35" s="52">
        <f t="shared" si="627"/>
        <v>52355.7199999997</v>
      </c>
      <c r="WT35" s="52">
        <f t="shared" si="627"/>
        <v>147109.2</v>
      </c>
      <c r="WU35" s="52">
        <f t="shared" si="627"/>
        <v>4249.44999999999</v>
      </c>
      <c r="WV35" s="52">
        <f t="shared" si="627"/>
        <v>10076.92</v>
      </c>
      <c r="WW35" s="52">
        <f t="shared" si="627"/>
        <v>81914.32</v>
      </c>
      <c r="WX35" s="52">
        <f t="shared" si="627"/>
        <v>100940.09</v>
      </c>
      <c r="WY35" s="52">
        <f t="shared" si="627"/>
        <v>45389.43</v>
      </c>
      <c r="WZ35" s="52">
        <f t="shared" si="627"/>
        <v>254.82</v>
      </c>
      <c r="XA35" s="52">
        <f t="shared" si="627"/>
        <v>9156.95</v>
      </c>
      <c r="XB35" s="52">
        <f t="shared" si="627"/>
        <v>997.75</v>
      </c>
      <c r="XC35" s="52">
        <f t="shared" si="627"/>
        <v>0</v>
      </c>
      <c r="XD35" s="55">
        <f t="shared" si="627"/>
        <v>1558083.61999999</v>
      </c>
      <c r="XE35" s="54">
        <f t="shared" ref="XE35:YC35" si="628">IFERROR(WF35/WF$10,"")</f>
        <v>0.0855944493438917</v>
      </c>
      <c r="XF35" s="54">
        <f t="shared" si="628"/>
        <v>0.0556902993167447</v>
      </c>
      <c r="XG35" s="54">
        <f t="shared" si="628"/>
        <v>0.146499266150711</v>
      </c>
      <c r="XH35" s="54">
        <f t="shared" si="628"/>
        <v>0.0857001597895556</v>
      </c>
      <c r="XI35" s="54">
        <f t="shared" si="628"/>
        <v>0.082112316743703</v>
      </c>
      <c r="XJ35" s="54">
        <f t="shared" si="628"/>
        <v>0.116024446028186</v>
      </c>
      <c r="XK35" s="54">
        <f t="shared" si="628"/>
        <v>0.108032822665085</v>
      </c>
      <c r="XL35" s="54">
        <f t="shared" si="628"/>
        <v>0.0273652392602672</v>
      </c>
      <c r="XM35" s="54">
        <f t="shared" si="628"/>
        <v>0.0771858924692449</v>
      </c>
      <c r="XN35" s="54">
        <f t="shared" si="628"/>
        <v>0.0672527883603775</v>
      </c>
      <c r="XO35" s="54">
        <f t="shared" si="628"/>
        <v>0.1099448464018</v>
      </c>
      <c r="XP35" s="54">
        <f t="shared" si="628"/>
        <v>0.0347301360374047</v>
      </c>
      <c r="XQ35" s="54">
        <f t="shared" si="628"/>
        <v>0.0936735472810206</v>
      </c>
      <c r="XR35" s="54">
        <f t="shared" si="628"/>
        <v>0.0721908974921145</v>
      </c>
      <c r="XS35" s="54">
        <f t="shared" si="628"/>
        <v>0.0582620787983916</v>
      </c>
      <c r="XT35" s="54">
        <f t="shared" si="628"/>
        <v>0.0591971713184484</v>
      </c>
      <c r="XU35" s="54">
        <f t="shared" si="628"/>
        <v>0.0326790721651227</v>
      </c>
      <c r="XV35" s="54">
        <f t="shared" si="628"/>
        <v>0.0380538157753276</v>
      </c>
      <c r="XW35" s="54">
        <f t="shared" si="628"/>
        <v>0.0629483840611061</v>
      </c>
      <c r="XX35" s="54">
        <f t="shared" si="628"/>
        <v>0.059235266628019</v>
      </c>
      <c r="XY35" s="54">
        <f t="shared" si="628"/>
        <v>0.0354583480601019</v>
      </c>
      <c r="XZ35" s="54">
        <f t="shared" si="628"/>
        <v>0.0427602032346551</v>
      </c>
      <c r="YA35" s="54">
        <f t="shared" si="628"/>
        <v>0.034641739659384</v>
      </c>
      <c r="YB35" s="54" t="str">
        <f t="shared" si="628"/>
        <v/>
      </c>
      <c r="YC35" s="56">
        <f t="shared" si="628"/>
        <v>0.0772470307377625</v>
      </c>
    </row>
    <row r="36" s="18" customFormat="1" customHeight="1" spans="1:653">
      <c r="A36" s="67"/>
      <c r="B36" s="69" t="s">
        <v>85</v>
      </c>
      <c r="C36" s="52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  <c r="M36" s="52"/>
      <c r="N36" s="52"/>
      <c r="O36" s="52">
        <v>0</v>
      </c>
      <c r="P36" s="52"/>
      <c r="Q36" s="53">
        <v>0</v>
      </c>
      <c r="R36" s="52">
        <v>0</v>
      </c>
      <c r="S36" s="54" t="str">
        <f>IFERROR(#REF!/#REF!,"")</f>
        <v/>
      </c>
      <c r="T36" s="52">
        <v>0</v>
      </c>
      <c r="U36" s="52">
        <v>0</v>
      </c>
      <c r="V36" s="52">
        <v>0</v>
      </c>
      <c r="W36" s="52">
        <v>0</v>
      </c>
      <c r="X36" s="53">
        <v>0</v>
      </c>
      <c r="Y36" s="52">
        <v>0</v>
      </c>
      <c r="Z36" s="52">
        <v>0</v>
      </c>
      <c r="AA36" s="55">
        <f>SUM(C36:Z36)</f>
        <v>0</v>
      </c>
      <c r="AB36" s="54">
        <f t="shared" ref="AB36:AZ36" si="629">IFERROR(C36/C$10,"")</f>
        <v>0</v>
      </c>
      <c r="AC36" s="54">
        <f t="shared" si="629"/>
        <v>0</v>
      </c>
      <c r="AD36" s="54">
        <f t="shared" si="629"/>
        <v>0</v>
      </c>
      <c r="AE36" s="54">
        <f t="shared" si="629"/>
        <v>0</v>
      </c>
      <c r="AF36" s="54">
        <f t="shared" si="629"/>
        <v>0</v>
      </c>
      <c r="AG36" s="54">
        <f t="shared" si="629"/>
        <v>0</v>
      </c>
      <c r="AH36" s="54">
        <f t="shared" si="629"/>
        <v>0</v>
      </c>
      <c r="AI36" s="54">
        <f t="shared" si="629"/>
        <v>0</v>
      </c>
      <c r="AJ36" s="54">
        <f t="shared" si="629"/>
        <v>0</v>
      </c>
      <c r="AK36" s="54">
        <f t="shared" si="629"/>
        <v>0</v>
      </c>
      <c r="AL36" s="54">
        <f t="shared" si="629"/>
        <v>0</v>
      </c>
      <c r="AM36" s="54">
        <f t="shared" si="629"/>
        <v>0</v>
      </c>
      <c r="AN36" s="54">
        <f t="shared" si="629"/>
        <v>0</v>
      </c>
      <c r="AO36" s="54">
        <f t="shared" si="629"/>
        <v>0</v>
      </c>
      <c r="AP36" s="54">
        <f t="shared" si="629"/>
        <v>0</v>
      </c>
      <c r="AQ36" s="54">
        <f t="shared" si="629"/>
        <v>0</v>
      </c>
      <c r="AR36" s="54" t="str">
        <f t="shared" si="629"/>
        <v/>
      </c>
      <c r="AS36" s="54">
        <f t="shared" si="629"/>
        <v>0</v>
      </c>
      <c r="AT36" s="54">
        <f t="shared" si="629"/>
        <v>0</v>
      </c>
      <c r="AU36" s="54">
        <f t="shared" si="629"/>
        <v>0</v>
      </c>
      <c r="AV36" s="54" t="str">
        <f t="shared" si="629"/>
        <v/>
      </c>
      <c r="AW36" s="54" t="str">
        <f t="shared" si="629"/>
        <v/>
      </c>
      <c r="AX36" s="54" t="str">
        <f t="shared" si="629"/>
        <v/>
      </c>
      <c r="AY36" s="54" t="str">
        <f t="shared" si="629"/>
        <v/>
      </c>
      <c r="AZ36" s="56">
        <f t="shared" si="629"/>
        <v>0</v>
      </c>
      <c r="BA36" s="52"/>
      <c r="BB36" s="52">
        <v>0</v>
      </c>
      <c r="BC36" s="52">
        <v>0</v>
      </c>
      <c r="BD36" s="52">
        <v>0</v>
      </c>
      <c r="BE36" s="52">
        <v>0</v>
      </c>
      <c r="BF36" s="52">
        <v>0</v>
      </c>
      <c r="BG36" s="52">
        <v>0</v>
      </c>
      <c r="BH36" s="52">
        <v>0</v>
      </c>
      <c r="BI36" s="52">
        <v>0</v>
      </c>
      <c r="BJ36" s="53">
        <v>0</v>
      </c>
      <c r="BK36" s="52"/>
      <c r="BL36" s="52"/>
      <c r="BM36" s="52">
        <v>0</v>
      </c>
      <c r="BN36" s="52"/>
      <c r="BO36" s="53">
        <v>0</v>
      </c>
      <c r="BP36" s="52">
        <v>0</v>
      </c>
      <c r="BQ36" s="54" t="str">
        <f>IFERROR(#REF!/#REF!,"")</f>
        <v/>
      </c>
      <c r="BR36" s="53">
        <v>0</v>
      </c>
      <c r="BS36" s="53">
        <v>0</v>
      </c>
      <c r="BT36" s="53">
        <v>0</v>
      </c>
      <c r="BU36" s="52">
        <v>0</v>
      </c>
      <c r="BV36" s="52">
        <v>0</v>
      </c>
      <c r="BW36" s="52">
        <v>0</v>
      </c>
      <c r="BX36" s="52">
        <v>0</v>
      </c>
      <c r="BY36" s="55">
        <f>SUM(BA36:BX36)</f>
        <v>0</v>
      </c>
      <c r="BZ36" s="54">
        <f t="shared" ref="BZ36:CX36" si="630">IFERROR(BA36/BA$10,"")</f>
        <v>0</v>
      </c>
      <c r="CA36" s="54">
        <f t="shared" si="630"/>
        <v>0</v>
      </c>
      <c r="CB36" s="54">
        <f t="shared" si="630"/>
        <v>0</v>
      </c>
      <c r="CC36" s="54">
        <f t="shared" si="630"/>
        <v>0</v>
      </c>
      <c r="CD36" s="54">
        <f t="shared" si="630"/>
        <v>0</v>
      </c>
      <c r="CE36" s="54">
        <f t="shared" si="630"/>
        <v>0</v>
      </c>
      <c r="CF36" s="54">
        <f t="shared" si="630"/>
        <v>0</v>
      </c>
      <c r="CG36" s="54">
        <f t="shared" si="630"/>
        <v>0</v>
      </c>
      <c r="CH36" s="54">
        <f t="shared" si="630"/>
        <v>0</v>
      </c>
      <c r="CI36" s="54">
        <f t="shared" si="630"/>
        <v>0</v>
      </c>
      <c r="CJ36" s="54">
        <f t="shared" si="630"/>
        <v>0</v>
      </c>
      <c r="CK36" s="54">
        <f t="shared" si="630"/>
        <v>0</v>
      </c>
      <c r="CL36" s="54">
        <f t="shared" si="630"/>
        <v>0</v>
      </c>
      <c r="CM36" s="54">
        <f t="shared" si="630"/>
        <v>0</v>
      </c>
      <c r="CN36" s="54">
        <f t="shared" si="630"/>
        <v>0</v>
      </c>
      <c r="CO36" s="54">
        <f t="shared" si="630"/>
        <v>0</v>
      </c>
      <c r="CP36" s="54" t="str">
        <f t="shared" si="630"/>
        <v/>
      </c>
      <c r="CQ36" s="54">
        <f t="shared" si="630"/>
        <v>0</v>
      </c>
      <c r="CR36" s="54">
        <f t="shared" si="630"/>
        <v>0</v>
      </c>
      <c r="CS36" s="54">
        <f t="shared" si="630"/>
        <v>0</v>
      </c>
      <c r="CT36" s="54" t="str">
        <f t="shared" si="630"/>
        <v/>
      </c>
      <c r="CU36" s="54" t="str">
        <f t="shared" si="630"/>
        <v/>
      </c>
      <c r="CV36" s="54" t="str">
        <f t="shared" si="630"/>
        <v/>
      </c>
      <c r="CW36" s="54" t="str">
        <f t="shared" si="630"/>
        <v/>
      </c>
      <c r="CX36" s="56">
        <f t="shared" si="630"/>
        <v>0</v>
      </c>
      <c r="CY36" s="57"/>
      <c r="CZ36" s="52">
        <v>0</v>
      </c>
      <c r="DA36" s="52">
        <v>0</v>
      </c>
      <c r="DB36" s="52">
        <v>0</v>
      </c>
      <c r="DC36" s="52">
        <v>0</v>
      </c>
      <c r="DD36" s="52">
        <v>0</v>
      </c>
      <c r="DE36" s="52">
        <v>0</v>
      </c>
      <c r="DF36" s="52">
        <v>0</v>
      </c>
      <c r="DG36" s="52">
        <v>0</v>
      </c>
      <c r="DH36" s="53">
        <v>0</v>
      </c>
      <c r="DI36" s="52"/>
      <c r="DJ36" s="52"/>
      <c r="DK36" s="52">
        <v>0</v>
      </c>
      <c r="DL36" s="52"/>
      <c r="DM36" s="53">
        <v>0</v>
      </c>
      <c r="DN36" s="52">
        <v>0</v>
      </c>
      <c r="DO36" s="52">
        <v>0</v>
      </c>
      <c r="DP36" s="53">
        <v>0</v>
      </c>
      <c r="DQ36" s="53">
        <v>0</v>
      </c>
      <c r="DR36" s="53">
        <v>0</v>
      </c>
      <c r="DS36" s="52">
        <v>0</v>
      </c>
      <c r="DT36" s="52">
        <v>0</v>
      </c>
      <c r="DU36" s="52">
        <v>0</v>
      </c>
      <c r="DV36" s="52">
        <v>0</v>
      </c>
      <c r="DW36" s="55">
        <f>SUM(CY36:DV36)</f>
        <v>0</v>
      </c>
      <c r="DX36" s="54">
        <f t="shared" ref="DX36:EV36" si="631">IFERROR(CY36/CY$10,"")</f>
        <v>0</v>
      </c>
      <c r="DY36" s="54">
        <f t="shared" si="631"/>
        <v>0</v>
      </c>
      <c r="DZ36" s="54">
        <f t="shared" si="631"/>
        <v>0</v>
      </c>
      <c r="EA36" s="54">
        <f t="shared" si="631"/>
        <v>0</v>
      </c>
      <c r="EB36" s="54">
        <f t="shared" si="631"/>
        <v>0</v>
      </c>
      <c r="EC36" s="54">
        <f t="shared" si="631"/>
        <v>0</v>
      </c>
      <c r="ED36" s="54">
        <f t="shared" si="631"/>
        <v>0</v>
      </c>
      <c r="EE36" s="54">
        <f t="shared" si="631"/>
        <v>0</v>
      </c>
      <c r="EF36" s="54">
        <f t="shared" si="631"/>
        <v>0</v>
      </c>
      <c r="EG36" s="54">
        <f t="shared" si="631"/>
        <v>0</v>
      </c>
      <c r="EH36" s="54">
        <f t="shared" si="631"/>
        <v>0</v>
      </c>
      <c r="EI36" s="54">
        <f t="shared" si="631"/>
        <v>0</v>
      </c>
      <c r="EJ36" s="54">
        <f t="shared" si="631"/>
        <v>0</v>
      </c>
      <c r="EK36" s="54">
        <f t="shared" si="631"/>
        <v>0</v>
      </c>
      <c r="EL36" s="54">
        <f t="shared" si="631"/>
        <v>0</v>
      </c>
      <c r="EM36" s="54">
        <f t="shared" si="631"/>
        <v>0</v>
      </c>
      <c r="EN36" s="54">
        <f t="shared" si="631"/>
        <v>0</v>
      </c>
      <c r="EO36" s="54">
        <f t="shared" si="631"/>
        <v>0</v>
      </c>
      <c r="EP36" s="54">
        <f t="shared" si="631"/>
        <v>0</v>
      </c>
      <c r="EQ36" s="54">
        <f t="shared" si="631"/>
        <v>0</v>
      </c>
      <c r="ER36" s="54" t="str">
        <f t="shared" si="631"/>
        <v/>
      </c>
      <c r="ES36" s="54" t="str">
        <f t="shared" si="631"/>
        <v/>
      </c>
      <c r="ET36" s="54" t="str">
        <f t="shared" si="631"/>
        <v/>
      </c>
      <c r="EU36" s="54" t="str">
        <f t="shared" si="631"/>
        <v/>
      </c>
      <c r="EV36" s="56">
        <f t="shared" si="631"/>
        <v>0</v>
      </c>
      <c r="EW36" s="52"/>
      <c r="EX36" s="52">
        <v>0</v>
      </c>
      <c r="EY36" s="52">
        <v>0</v>
      </c>
      <c r="EZ36" s="52">
        <v>0</v>
      </c>
      <c r="FA36" s="52">
        <v>0</v>
      </c>
      <c r="FB36" s="52">
        <v>0</v>
      </c>
      <c r="FC36" s="52">
        <v>0</v>
      </c>
      <c r="FD36" s="52">
        <v>0</v>
      </c>
      <c r="FE36" s="52">
        <v>0</v>
      </c>
      <c r="FF36" s="53">
        <v>0</v>
      </c>
      <c r="FG36" s="52"/>
      <c r="FH36" s="52"/>
      <c r="FI36" s="52">
        <v>0</v>
      </c>
      <c r="FJ36" s="52"/>
      <c r="FK36" s="53">
        <v>0</v>
      </c>
      <c r="FL36" s="52">
        <v>0</v>
      </c>
      <c r="FM36" s="52">
        <v>0</v>
      </c>
      <c r="FN36" s="53">
        <v>0</v>
      </c>
      <c r="FO36" s="53">
        <v>0</v>
      </c>
      <c r="FP36" s="53">
        <v>0</v>
      </c>
      <c r="FQ36" s="52">
        <v>0</v>
      </c>
      <c r="FR36" s="52">
        <v>0</v>
      </c>
      <c r="FS36" s="52">
        <v>0</v>
      </c>
      <c r="FT36" s="52">
        <v>0</v>
      </c>
      <c r="FU36" s="55">
        <f>SUM(EW36:FT36)</f>
        <v>0</v>
      </c>
      <c r="FV36" s="54">
        <f t="shared" ref="FV36:GT36" si="632">IFERROR(EW36/EW$10,"")</f>
        <v>0</v>
      </c>
      <c r="FW36" s="54">
        <f t="shared" si="632"/>
        <v>0</v>
      </c>
      <c r="FX36" s="54">
        <f t="shared" si="632"/>
        <v>0</v>
      </c>
      <c r="FY36" s="54">
        <f t="shared" si="632"/>
        <v>0</v>
      </c>
      <c r="FZ36" s="54">
        <f t="shared" si="632"/>
        <v>0</v>
      </c>
      <c r="GA36" s="54">
        <f t="shared" si="632"/>
        <v>0</v>
      </c>
      <c r="GB36" s="54">
        <f t="shared" si="632"/>
        <v>0</v>
      </c>
      <c r="GC36" s="54">
        <f t="shared" si="632"/>
        <v>0</v>
      </c>
      <c r="GD36" s="54">
        <f t="shared" si="632"/>
        <v>0</v>
      </c>
      <c r="GE36" s="54">
        <f t="shared" si="632"/>
        <v>0</v>
      </c>
      <c r="GF36" s="54">
        <f t="shared" si="632"/>
        <v>0</v>
      </c>
      <c r="GG36" s="54">
        <f t="shared" si="632"/>
        <v>0</v>
      </c>
      <c r="GH36" s="54">
        <f t="shared" si="632"/>
        <v>0</v>
      </c>
      <c r="GI36" s="54">
        <f t="shared" si="632"/>
        <v>0</v>
      </c>
      <c r="GJ36" s="54">
        <f t="shared" si="632"/>
        <v>0</v>
      </c>
      <c r="GK36" s="54">
        <f t="shared" si="632"/>
        <v>0</v>
      </c>
      <c r="GL36" s="54">
        <f t="shared" si="632"/>
        <v>0</v>
      </c>
      <c r="GM36" s="54">
        <f t="shared" si="632"/>
        <v>0</v>
      </c>
      <c r="GN36" s="54">
        <f t="shared" si="632"/>
        <v>0</v>
      </c>
      <c r="GO36" s="54">
        <f t="shared" si="632"/>
        <v>0</v>
      </c>
      <c r="GP36" s="54" t="str">
        <f t="shared" si="632"/>
        <v/>
      </c>
      <c r="GQ36" s="54" t="str">
        <f t="shared" si="632"/>
        <v/>
      </c>
      <c r="GR36" s="54" t="str">
        <f t="shared" si="632"/>
        <v/>
      </c>
      <c r="GS36" s="54" t="str">
        <f t="shared" si="632"/>
        <v/>
      </c>
      <c r="GT36" s="56">
        <f t="shared" si="632"/>
        <v>0</v>
      </c>
      <c r="GU36" s="52"/>
      <c r="GV36" s="52">
        <v>0</v>
      </c>
      <c r="GW36" s="52">
        <v>0</v>
      </c>
      <c r="GX36" s="52">
        <v>0</v>
      </c>
      <c r="GY36" s="52">
        <v>0</v>
      </c>
      <c r="GZ36" s="52">
        <v>0</v>
      </c>
      <c r="HA36" s="52">
        <v>0</v>
      </c>
      <c r="HB36" s="52">
        <v>0</v>
      </c>
      <c r="HC36" s="52">
        <v>0</v>
      </c>
      <c r="HD36" s="53">
        <v>0</v>
      </c>
      <c r="HE36" s="52"/>
      <c r="HF36" s="52"/>
      <c r="HG36" s="52">
        <v>0</v>
      </c>
      <c r="HH36" s="52"/>
      <c r="HI36" s="53">
        <v>0</v>
      </c>
      <c r="HJ36" s="52">
        <v>0</v>
      </c>
      <c r="HK36" s="52">
        <v>0</v>
      </c>
      <c r="HL36" s="53">
        <v>0</v>
      </c>
      <c r="HM36" s="53">
        <v>0</v>
      </c>
      <c r="HN36" s="53">
        <v>0</v>
      </c>
      <c r="HO36" s="52">
        <v>0</v>
      </c>
      <c r="HP36" s="53">
        <v>0</v>
      </c>
      <c r="HQ36" s="52">
        <v>0</v>
      </c>
      <c r="HR36" s="52">
        <v>0</v>
      </c>
      <c r="HS36" s="55">
        <f>SUM(GU36:HR36)</f>
        <v>0</v>
      </c>
      <c r="HT36" s="54">
        <f t="shared" ref="HT36:IR36" si="633">IFERROR(GU36/GU$10,"")</f>
        <v>0</v>
      </c>
      <c r="HU36" s="54">
        <f t="shared" si="633"/>
        <v>0</v>
      </c>
      <c r="HV36" s="54">
        <f t="shared" si="633"/>
        <v>0</v>
      </c>
      <c r="HW36" s="54">
        <f t="shared" si="633"/>
        <v>0</v>
      </c>
      <c r="HX36" s="54">
        <f t="shared" si="633"/>
        <v>0</v>
      </c>
      <c r="HY36" s="54">
        <f t="shared" si="633"/>
        <v>0</v>
      </c>
      <c r="HZ36" s="54">
        <f t="shared" si="633"/>
        <v>0</v>
      </c>
      <c r="IA36" s="54">
        <f t="shared" si="633"/>
        <v>0</v>
      </c>
      <c r="IB36" s="54">
        <f t="shared" si="633"/>
        <v>0</v>
      </c>
      <c r="IC36" s="54">
        <f t="shared" si="633"/>
        <v>0</v>
      </c>
      <c r="ID36" s="54">
        <f t="shared" si="633"/>
        <v>0</v>
      </c>
      <c r="IE36" s="54">
        <f t="shared" si="633"/>
        <v>0</v>
      </c>
      <c r="IF36" s="54" t="str">
        <f t="shared" si="633"/>
        <v/>
      </c>
      <c r="IG36" s="54">
        <f t="shared" si="633"/>
        <v>0</v>
      </c>
      <c r="IH36" s="54">
        <f t="shared" si="633"/>
        <v>0</v>
      </c>
      <c r="II36" s="54">
        <f t="shared" si="633"/>
        <v>0</v>
      </c>
      <c r="IJ36" s="54">
        <f t="shared" si="633"/>
        <v>0</v>
      </c>
      <c r="IK36" s="54">
        <f t="shared" si="633"/>
        <v>0</v>
      </c>
      <c r="IL36" s="54">
        <f t="shared" si="633"/>
        <v>0</v>
      </c>
      <c r="IM36" s="54">
        <f t="shared" si="633"/>
        <v>0</v>
      </c>
      <c r="IN36" s="54">
        <f t="shared" si="633"/>
        <v>0</v>
      </c>
      <c r="IO36" s="54">
        <f t="shared" si="633"/>
        <v>0</v>
      </c>
      <c r="IP36" s="54" t="str">
        <f t="shared" si="633"/>
        <v/>
      </c>
      <c r="IQ36" s="54" t="str">
        <f t="shared" si="633"/>
        <v/>
      </c>
      <c r="IR36" s="56">
        <f t="shared" si="633"/>
        <v>0</v>
      </c>
      <c r="IS36" s="52"/>
      <c r="IT36" s="52">
        <v>0</v>
      </c>
      <c r="IU36" s="52">
        <v>0</v>
      </c>
      <c r="IV36" s="52">
        <v>0</v>
      </c>
      <c r="IW36" s="52">
        <v>0</v>
      </c>
      <c r="IX36" s="52">
        <v>0</v>
      </c>
      <c r="IY36" s="52">
        <v>0</v>
      </c>
      <c r="IZ36" s="52">
        <v>0</v>
      </c>
      <c r="JA36" s="52">
        <v>0</v>
      </c>
      <c r="JB36" s="53">
        <v>0</v>
      </c>
      <c r="JC36" s="52"/>
      <c r="JD36" s="52"/>
      <c r="JE36" s="52">
        <v>0</v>
      </c>
      <c r="JF36" s="52"/>
      <c r="JG36" s="53">
        <v>0</v>
      </c>
      <c r="JH36" s="52">
        <v>0</v>
      </c>
      <c r="JI36" s="52">
        <v>0</v>
      </c>
      <c r="JJ36" s="53">
        <v>0</v>
      </c>
      <c r="JK36" s="53">
        <v>0</v>
      </c>
      <c r="JL36" s="53">
        <v>0</v>
      </c>
      <c r="JM36" s="52">
        <v>0</v>
      </c>
      <c r="JN36" s="53">
        <v>0</v>
      </c>
      <c r="JO36" s="52"/>
      <c r="JP36" s="52">
        <v>0</v>
      </c>
      <c r="JQ36" s="55">
        <f>SUM(IS36:JP36)</f>
        <v>0</v>
      </c>
      <c r="JR36" s="54">
        <f t="shared" ref="JR36:KP36" si="634">IFERROR(IS36/IS$10,"")</f>
        <v>0</v>
      </c>
      <c r="JS36" s="54">
        <f t="shared" si="634"/>
        <v>0</v>
      </c>
      <c r="JT36" s="54">
        <f t="shared" si="634"/>
        <v>0</v>
      </c>
      <c r="JU36" s="54">
        <f t="shared" si="634"/>
        <v>0</v>
      </c>
      <c r="JV36" s="54">
        <f t="shared" si="634"/>
        <v>0</v>
      </c>
      <c r="JW36" s="54">
        <f t="shared" si="634"/>
        <v>0</v>
      </c>
      <c r="JX36" s="54">
        <f t="shared" si="634"/>
        <v>0</v>
      </c>
      <c r="JY36" s="54">
        <f t="shared" si="634"/>
        <v>0</v>
      </c>
      <c r="JZ36" s="54">
        <f t="shared" si="634"/>
        <v>0</v>
      </c>
      <c r="KA36" s="54">
        <f t="shared" si="634"/>
        <v>0</v>
      </c>
      <c r="KB36" s="54">
        <f t="shared" si="634"/>
        <v>0</v>
      </c>
      <c r="KC36" s="54">
        <f t="shared" si="634"/>
        <v>0</v>
      </c>
      <c r="KD36" s="54" t="str">
        <f t="shared" si="634"/>
        <v/>
      </c>
      <c r="KE36" s="54">
        <f t="shared" si="634"/>
        <v>0</v>
      </c>
      <c r="KF36" s="54">
        <f t="shared" si="634"/>
        <v>0</v>
      </c>
      <c r="KG36" s="54" t="str">
        <f t="shared" si="634"/>
        <v/>
      </c>
      <c r="KH36" s="54">
        <f t="shared" si="634"/>
        <v>0</v>
      </c>
      <c r="KI36" s="54">
        <f t="shared" si="634"/>
        <v>0</v>
      </c>
      <c r="KJ36" s="54">
        <f t="shared" si="634"/>
        <v>0</v>
      </c>
      <c r="KK36" s="54">
        <f t="shared" si="634"/>
        <v>0</v>
      </c>
      <c r="KL36" s="54">
        <f t="shared" si="634"/>
        <v>0</v>
      </c>
      <c r="KM36" s="54">
        <f t="shared" si="634"/>
        <v>0</v>
      </c>
      <c r="KN36" s="54">
        <f t="shared" si="634"/>
        <v>0</v>
      </c>
      <c r="KO36" s="54" t="str">
        <f t="shared" si="634"/>
        <v/>
      </c>
      <c r="KP36" s="56">
        <f t="shared" si="634"/>
        <v>0</v>
      </c>
      <c r="KQ36" s="52">
        <v>0</v>
      </c>
      <c r="KR36" s="52">
        <v>0</v>
      </c>
      <c r="KS36" s="52">
        <v>0</v>
      </c>
      <c r="KT36" s="52">
        <v>0</v>
      </c>
      <c r="KU36" s="52">
        <v>0</v>
      </c>
      <c r="KV36" s="52">
        <v>0</v>
      </c>
      <c r="KW36" s="52">
        <v>0</v>
      </c>
      <c r="KX36" s="52">
        <v>0</v>
      </c>
      <c r="KY36" s="52">
        <v>0</v>
      </c>
      <c r="KZ36" s="52">
        <v>0</v>
      </c>
      <c r="LA36" s="52">
        <v>0</v>
      </c>
      <c r="LB36" s="52">
        <v>0</v>
      </c>
      <c r="LC36" s="52">
        <v>0</v>
      </c>
      <c r="LD36" s="52">
        <v>0</v>
      </c>
      <c r="LE36" s="52">
        <v>0</v>
      </c>
      <c r="LF36" s="52">
        <v>0</v>
      </c>
      <c r="LG36" s="52">
        <v>0</v>
      </c>
      <c r="LH36" s="52">
        <v>0</v>
      </c>
      <c r="LI36" s="52">
        <v>0</v>
      </c>
      <c r="LJ36" s="52">
        <v>0</v>
      </c>
      <c r="LK36" s="52">
        <v>0</v>
      </c>
      <c r="LL36" s="52">
        <v>0</v>
      </c>
      <c r="LM36" s="52">
        <v>0</v>
      </c>
      <c r="LN36" s="52">
        <v>0</v>
      </c>
      <c r="LO36" s="55">
        <f>SUM(KQ36:LN36)</f>
        <v>0</v>
      </c>
      <c r="LP36" s="54" t="str">
        <f t="shared" ref="LP36:MN36" si="635">IFERROR(KQ36/KQ$10,"")</f>
        <v/>
      </c>
      <c r="LQ36" s="54" t="str">
        <f t="shared" si="635"/>
        <v/>
      </c>
      <c r="LR36" s="54" t="str">
        <f t="shared" si="635"/>
        <v/>
      </c>
      <c r="LS36" s="54" t="str">
        <f t="shared" si="635"/>
        <v/>
      </c>
      <c r="LT36" s="54" t="str">
        <f t="shared" si="635"/>
        <v/>
      </c>
      <c r="LU36" s="54" t="str">
        <f t="shared" si="635"/>
        <v/>
      </c>
      <c r="LV36" s="54" t="str">
        <f t="shared" si="635"/>
        <v/>
      </c>
      <c r="LW36" s="54" t="str">
        <f t="shared" si="635"/>
        <v/>
      </c>
      <c r="LX36" s="54" t="str">
        <f t="shared" si="635"/>
        <v/>
      </c>
      <c r="LY36" s="54" t="str">
        <f t="shared" si="635"/>
        <v/>
      </c>
      <c r="LZ36" s="54" t="str">
        <f t="shared" si="635"/>
        <v/>
      </c>
      <c r="MA36" s="54" t="str">
        <f t="shared" si="635"/>
        <v/>
      </c>
      <c r="MB36" s="54" t="str">
        <f t="shared" si="635"/>
        <v/>
      </c>
      <c r="MC36" s="54" t="str">
        <f t="shared" si="635"/>
        <v/>
      </c>
      <c r="MD36" s="54" t="str">
        <f t="shared" si="635"/>
        <v/>
      </c>
      <c r="ME36" s="54" t="str">
        <f t="shared" si="635"/>
        <v/>
      </c>
      <c r="MF36" s="54" t="str">
        <f t="shared" si="635"/>
        <v/>
      </c>
      <c r="MG36" s="54" t="str">
        <f t="shared" si="635"/>
        <v/>
      </c>
      <c r="MH36" s="54" t="str">
        <f t="shared" si="635"/>
        <v/>
      </c>
      <c r="MI36" s="54" t="str">
        <f t="shared" si="635"/>
        <v/>
      </c>
      <c r="MJ36" s="54" t="str">
        <f t="shared" si="635"/>
        <v/>
      </c>
      <c r="MK36" s="54" t="str">
        <f t="shared" si="635"/>
        <v/>
      </c>
      <c r="ML36" s="54" t="str">
        <f t="shared" si="635"/>
        <v/>
      </c>
      <c r="MM36" s="54" t="str">
        <f t="shared" si="635"/>
        <v/>
      </c>
      <c r="MN36" s="56" t="str">
        <f t="shared" si="635"/>
        <v/>
      </c>
      <c r="MO36" s="52">
        <v>0</v>
      </c>
      <c r="MP36" s="52">
        <v>0</v>
      </c>
      <c r="MQ36" s="52">
        <v>0</v>
      </c>
      <c r="MR36" s="52">
        <v>0</v>
      </c>
      <c r="MS36" s="52">
        <v>0</v>
      </c>
      <c r="MT36" s="52">
        <v>0</v>
      </c>
      <c r="MU36" s="52">
        <v>0</v>
      </c>
      <c r="MV36" s="52">
        <v>0</v>
      </c>
      <c r="MW36" s="52">
        <v>0</v>
      </c>
      <c r="MX36" s="52">
        <v>0</v>
      </c>
      <c r="MY36" s="52">
        <v>0</v>
      </c>
      <c r="MZ36" s="52">
        <v>0</v>
      </c>
      <c r="NA36" s="52">
        <v>0</v>
      </c>
      <c r="NB36" s="52">
        <v>0</v>
      </c>
      <c r="NC36" s="52">
        <v>0</v>
      </c>
      <c r="ND36" s="52">
        <v>0</v>
      </c>
      <c r="NE36" s="52">
        <v>0</v>
      </c>
      <c r="NF36" s="52">
        <v>0</v>
      </c>
      <c r="NG36" s="52">
        <v>0</v>
      </c>
      <c r="NH36" s="52">
        <v>0</v>
      </c>
      <c r="NI36" s="52">
        <v>0</v>
      </c>
      <c r="NJ36" s="52">
        <v>0</v>
      </c>
      <c r="NK36" s="52">
        <v>0</v>
      </c>
      <c r="NL36" s="52">
        <v>0</v>
      </c>
      <c r="NM36" s="55">
        <f>SUM(MO36:NL36)</f>
        <v>0</v>
      </c>
      <c r="NN36" s="54" t="str">
        <f t="shared" ref="NN36:OL36" si="636">IFERROR(MO36/MO$10,"")</f>
        <v/>
      </c>
      <c r="NO36" s="54" t="str">
        <f t="shared" si="636"/>
        <v/>
      </c>
      <c r="NP36" s="54" t="str">
        <f t="shared" si="636"/>
        <v/>
      </c>
      <c r="NQ36" s="54" t="str">
        <f t="shared" si="636"/>
        <v/>
      </c>
      <c r="NR36" s="54" t="str">
        <f t="shared" si="636"/>
        <v/>
      </c>
      <c r="NS36" s="54" t="str">
        <f t="shared" si="636"/>
        <v/>
      </c>
      <c r="NT36" s="54" t="str">
        <f t="shared" si="636"/>
        <v/>
      </c>
      <c r="NU36" s="54" t="str">
        <f t="shared" si="636"/>
        <v/>
      </c>
      <c r="NV36" s="54" t="str">
        <f t="shared" si="636"/>
        <v/>
      </c>
      <c r="NW36" s="54" t="str">
        <f t="shared" si="636"/>
        <v/>
      </c>
      <c r="NX36" s="54" t="str">
        <f t="shared" si="636"/>
        <v/>
      </c>
      <c r="NY36" s="54" t="str">
        <f t="shared" si="636"/>
        <v/>
      </c>
      <c r="NZ36" s="54" t="str">
        <f t="shared" si="636"/>
        <v/>
      </c>
      <c r="OA36" s="54" t="str">
        <f t="shared" si="636"/>
        <v/>
      </c>
      <c r="OB36" s="54" t="str">
        <f t="shared" si="636"/>
        <v/>
      </c>
      <c r="OC36" s="54" t="str">
        <f t="shared" si="636"/>
        <v/>
      </c>
      <c r="OD36" s="54" t="str">
        <f t="shared" si="636"/>
        <v/>
      </c>
      <c r="OE36" s="54" t="str">
        <f t="shared" si="636"/>
        <v/>
      </c>
      <c r="OF36" s="54" t="str">
        <f t="shared" si="636"/>
        <v/>
      </c>
      <c r="OG36" s="54" t="str">
        <f t="shared" si="636"/>
        <v/>
      </c>
      <c r="OH36" s="54" t="str">
        <f t="shared" si="636"/>
        <v/>
      </c>
      <c r="OI36" s="54" t="str">
        <f t="shared" si="636"/>
        <v/>
      </c>
      <c r="OJ36" s="54" t="str">
        <f t="shared" si="636"/>
        <v/>
      </c>
      <c r="OK36" s="54" t="str">
        <f t="shared" si="636"/>
        <v/>
      </c>
      <c r="OL36" s="56" t="str">
        <f t="shared" si="636"/>
        <v/>
      </c>
      <c r="OM36" s="52">
        <v>0</v>
      </c>
      <c r="ON36" s="52">
        <v>0</v>
      </c>
      <c r="OO36" s="52">
        <v>0</v>
      </c>
      <c r="OP36" s="52">
        <v>0</v>
      </c>
      <c r="OQ36" s="52">
        <v>0</v>
      </c>
      <c r="OR36" s="52">
        <v>0</v>
      </c>
      <c r="OS36" s="52">
        <v>0</v>
      </c>
      <c r="OT36" s="52">
        <v>0</v>
      </c>
      <c r="OU36" s="52">
        <v>0</v>
      </c>
      <c r="OV36" s="52">
        <v>0</v>
      </c>
      <c r="OW36" s="52">
        <v>0</v>
      </c>
      <c r="OX36" s="52">
        <v>0</v>
      </c>
      <c r="OY36" s="52">
        <v>0</v>
      </c>
      <c r="OZ36" s="52">
        <v>0</v>
      </c>
      <c r="PA36" s="52">
        <v>0</v>
      </c>
      <c r="PB36" s="52">
        <v>0</v>
      </c>
      <c r="PC36" s="52">
        <v>0</v>
      </c>
      <c r="PD36" s="52">
        <v>0</v>
      </c>
      <c r="PE36" s="52">
        <v>0</v>
      </c>
      <c r="PF36" s="52">
        <v>0</v>
      </c>
      <c r="PG36" s="52">
        <v>0</v>
      </c>
      <c r="PH36" s="52">
        <v>0</v>
      </c>
      <c r="PI36" s="52">
        <v>0</v>
      </c>
      <c r="PJ36" s="52">
        <v>0</v>
      </c>
      <c r="PK36" s="55">
        <f>SUM(OM36:PJ36)</f>
        <v>0</v>
      </c>
      <c r="PL36" s="54" t="str">
        <f t="shared" ref="PL36:QJ36" si="637">IFERROR(OM36/OM$10,"")</f>
        <v/>
      </c>
      <c r="PM36" s="54" t="str">
        <f t="shared" si="637"/>
        <v/>
      </c>
      <c r="PN36" s="54" t="str">
        <f t="shared" si="637"/>
        <v/>
      </c>
      <c r="PO36" s="54" t="str">
        <f t="shared" si="637"/>
        <v/>
      </c>
      <c r="PP36" s="54" t="str">
        <f t="shared" si="637"/>
        <v/>
      </c>
      <c r="PQ36" s="54" t="str">
        <f t="shared" si="637"/>
        <v/>
      </c>
      <c r="PR36" s="54" t="str">
        <f t="shared" si="637"/>
        <v/>
      </c>
      <c r="PS36" s="54" t="str">
        <f t="shared" si="637"/>
        <v/>
      </c>
      <c r="PT36" s="54" t="str">
        <f t="shared" si="637"/>
        <v/>
      </c>
      <c r="PU36" s="54" t="str">
        <f t="shared" si="637"/>
        <v/>
      </c>
      <c r="PV36" s="54" t="str">
        <f t="shared" si="637"/>
        <v/>
      </c>
      <c r="PW36" s="54" t="str">
        <f t="shared" si="637"/>
        <v/>
      </c>
      <c r="PX36" s="54" t="str">
        <f t="shared" si="637"/>
        <v/>
      </c>
      <c r="PY36" s="54" t="str">
        <f t="shared" si="637"/>
        <v/>
      </c>
      <c r="PZ36" s="54" t="str">
        <f t="shared" si="637"/>
        <v/>
      </c>
      <c r="QA36" s="54" t="str">
        <f t="shared" si="637"/>
        <v/>
      </c>
      <c r="QB36" s="54" t="str">
        <f t="shared" si="637"/>
        <v/>
      </c>
      <c r="QC36" s="54" t="str">
        <f t="shared" si="637"/>
        <v/>
      </c>
      <c r="QD36" s="54" t="str">
        <f t="shared" si="637"/>
        <v/>
      </c>
      <c r="QE36" s="54" t="str">
        <f t="shared" si="637"/>
        <v/>
      </c>
      <c r="QF36" s="54" t="str">
        <f t="shared" si="637"/>
        <v/>
      </c>
      <c r="QG36" s="54" t="str">
        <f t="shared" si="637"/>
        <v/>
      </c>
      <c r="QH36" s="54" t="str">
        <f t="shared" si="637"/>
        <v/>
      </c>
      <c r="QI36" s="54" t="str">
        <f t="shared" si="637"/>
        <v/>
      </c>
      <c r="QJ36" s="56" t="str">
        <f t="shared" si="637"/>
        <v/>
      </c>
      <c r="QK36" s="52">
        <v>0</v>
      </c>
      <c r="QL36" s="52">
        <v>0</v>
      </c>
      <c r="QM36" s="52">
        <v>0</v>
      </c>
      <c r="QN36" s="52">
        <v>0</v>
      </c>
      <c r="QO36" s="52">
        <v>0</v>
      </c>
      <c r="QP36" s="52">
        <v>0</v>
      </c>
      <c r="QQ36" s="52">
        <v>0</v>
      </c>
      <c r="QR36" s="52">
        <v>0</v>
      </c>
      <c r="QS36" s="52">
        <v>0</v>
      </c>
      <c r="QT36" s="52">
        <v>0</v>
      </c>
      <c r="QU36" s="52">
        <v>0</v>
      </c>
      <c r="QV36" s="52">
        <v>0</v>
      </c>
      <c r="QW36" s="52">
        <v>0</v>
      </c>
      <c r="QX36" s="52">
        <v>0</v>
      </c>
      <c r="QY36" s="52">
        <v>0</v>
      </c>
      <c r="QZ36" s="52">
        <v>0</v>
      </c>
      <c r="RA36" s="52">
        <v>0</v>
      </c>
      <c r="RB36" s="52">
        <v>0</v>
      </c>
      <c r="RC36" s="52">
        <v>0</v>
      </c>
      <c r="RD36" s="52">
        <v>0</v>
      </c>
      <c r="RE36" s="52">
        <v>0</v>
      </c>
      <c r="RF36" s="52">
        <v>0</v>
      </c>
      <c r="RG36" s="52">
        <v>0</v>
      </c>
      <c r="RH36" s="52">
        <v>0</v>
      </c>
      <c r="RI36" s="55">
        <f>SUM(QK36:RH36)</f>
        <v>0</v>
      </c>
      <c r="RJ36" s="54" t="str">
        <f t="shared" ref="RJ36:SH36" si="638">IFERROR(QK36/QK$10,"")</f>
        <v/>
      </c>
      <c r="RK36" s="54" t="str">
        <f t="shared" si="638"/>
        <v/>
      </c>
      <c r="RL36" s="54" t="str">
        <f t="shared" si="638"/>
        <v/>
      </c>
      <c r="RM36" s="54" t="str">
        <f t="shared" si="638"/>
        <v/>
      </c>
      <c r="RN36" s="54" t="str">
        <f t="shared" si="638"/>
        <v/>
      </c>
      <c r="RO36" s="54" t="str">
        <f t="shared" si="638"/>
        <v/>
      </c>
      <c r="RP36" s="54" t="str">
        <f t="shared" si="638"/>
        <v/>
      </c>
      <c r="RQ36" s="54" t="str">
        <f t="shared" si="638"/>
        <v/>
      </c>
      <c r="RR36" s="54" t="str">
        <f t="shared" si="638"/>
        <v/>
      </c>
      <c r="RS36" s="54" t="str">
        <f t="shared" si="638"/>
        <v/>
      </c>
      <c r="RT36" s="54" t="str">
        <f t="shared" si="638"/>
        <v/>
      </c>
      <c r="RU36" s="54" t="str">
        <f t="shared" si="638"/>
        <v/>
      </c>
      <c r="RV36" s="54" t="str">
        <f t="shared" si="638"/>
        <v/>
      </c>
      <c r="RW36" s="54" t="str">
        <f t="shared" si="638"/>
        <v/>
      </c>
      <c r="RX36" s="54" t="str">
        <f t="shared" si="638"/>
        <v/>
      </c>
      <c r="RY36" s="54" t="str">
        <f t="shared" si="638"/>
        <v/>
      </c>
      <c r="RZ36" s="54" t="str">
        <f t="shared" si="638"/>
        <v/>
      </c>
      <c r="SA36" s="54" t="str">
        <f t="shared" si="638"/>
        <v/>
      </c>
      <c r="SB36" s="54" t="str">
        <f t="shared" si="638"/>
        <v/>
      </c>
      <c r="SC36" s="54" t="str">
        <f t="shared" si="638"/>
        <v/>
      </c>
      <c r="SD36" s="54" t="str">
        <f t="shared" si="638"/>
        <v/>
      </c>
      <c r="SE36" s="54" t="str">
        <f t="shared" si="638"/>
        <v/>
      </c>
      <c r="SF36" s="54" t="str">
        <f t="shared" si="638"/>
        <v/>
      </c>
      <c r="SG36" s="54" t="str">
        <f t="shared" si="638"/>
        <v/>
      </c>
      <c r="SH36" s="56" t="str">
        <f t="shared" si="638"/>
        <v/>
      </c>
      <c r="SI36" s="52">
        <v>0</v>
      </c>
      <c r="SJ36" s="52">
        <v>0</v>
      </c>
      <c r="SK36" s="52">
        <v>0</v>
      </c>
      <c r="SL36" s="52">
        <v>0</v>
      </c>
      <c r="SM36" s="52">
        <v>0</v>
      </c>
      <c r="SN36" s="52">
        <v>0</v>
      </c>
      <c r="SO36" s="52">
        <v>0</v>
      </c>
      <c r="SP36" s="52">
        <v>0</v>
      </c>
      <c r="SQ36" s="52">
        <v>0</v>
      </c>
      <c r="SR36" s="52">
        <v>0</v>
      </c>
      <c r="SS36" s="52">
        <v>0</v>
      </c>
      <c r="ST36" s="52">
        <v>0</v>
      </c>
      <c r="SU36" s="52">
        <v>0</v>
      </c>
      <c r="SV36" s="52">
        <v>0</v>
      </c>
      <c r="SW36" s="52">
        <v>0</v>
      </c>
      <c r="SX36" s="52">
        <v>0</v>
      </c>
      <c r="SY36" s="52">
        <v>0</v>
      </c>
      <c r="SZ36" s="52">
        <v>0</v>
      </c>
      <c r="TA36" s="52">
        <v>0</v>
      </c>
      <c r="TB36" s="52">
        <v>0</v>
      </c>
      <c r="TC36" s="52">
        <v>0</v>
      </c>
      <c r="TD36" s="52">
        <v>0</v>
      </c>
      <c r="TE36" s="52">
        <v>0</v>
      </c>
      <c r="TF36" s="52">
        <v>0</v>
      </c>
      <c r="TG36" s="55">
        <f>SUM(SI36:TF36)</f>
        <v>0</v>
      </c>
      <c r="TH36" s="54" t="str">
        <f t="shared" ref="TH36:UA36" si="639">IFERROR(SI36/SI$10,"")</f>
        <v/>
      </c>
      <c r="TI36" s="54" t="str">
        <f t="shared" si="639"/>
        <v/>
      </c>
      <c r="TJ36" s="54" t="str">
        <f t="shared" si="639"/>
        <v/>
      </c>
      <c r="TK36" s="54" t="str">
        <f t="shared" si="639"/>
        <v/>
      </c>
      <c r="TL36" s="54" t="str">
        <f t="shared" si="639"/>
        <v/>
      </c>
      <c r="TM36" s="54" t="str">
        <f t="shared" si="639"/>
        <v/>
      </c>
      <c r="TN36" s="54" t="str">
        <f t="shared" si="639"/>
        <v/>
      </c>
      <c r="TO36" s="54" t="str">
        <f t="shared" si="639"/>
        <v/>
      </c>
      <c r="TP36" s="54" t="str">
        <f t="shared" si="639"/>
        <v/>
      </c>
      <c r="TQ36" s="54" t="str">
        <f t="shared" si="639"/>
        <v/>
      </c>
      <c r="TR36" s="54" t="str">
        <f t="shared" si="639"/>
        <v/>
      </c>
      <c r="TS36" s="54" t="str">
        <f t="shared" si="639"/>
        <v/>
      </c>
      <c r="TT36" s="54" t="str">
        <f t="shared" si="639"/>
        <v/>
      </c>
      <c r="TU36" s="54" t="str">
        <f t="shared" si="639"/>
        <v/>
      </c>
      <c r="TV36" s="54" t="str">
        <f t="shared" si="639"/>
        <v/>
      </c>
      <c r="TW36" s="54" t="str">
        <f t="shared" si="639"/>
        <v/>
      </c>
      <c r="TX36" s="54" t="str">
        <f t="shared" si="639"/>
        <v/>
      </c>
      <c r="TY36" s="54" t="str">
        <f t="shared" si="639"/>
        <v/>
      </c>
      <c r="TZ36" s="54" t="str">
        <f t="shared" si="639"/>
        <v/>
      </c>
      <c r="UA36" s="54" t="str">
        <f t="shared" si="639"/>
        <v/>
      </c>
      <c r="UB36" s="54" t="str">
        <f t="shared" ref="UB36:UG36" si="640">IFERROR(TB36/TB$10,"")</f>
        <v/>
      </c>
      <c r="UC36" s="54" t="str">
        <f t="shared" si="640"/>
        <v/>
      </c>
      <c r="UD36" s="54" t="str">
        <f t="shared" si="640"/>
        <v/>
      </c>
      <c r="UE36" s="54" t="str">
        <f t="shared" si="640"/>
        <v/>
      </c>
      <c r="UF36" s="54" t="str">
        <f t="shared" si="640"/>
        <v/>
      </c>
      <c r="UG36" s="56" t="str">
        <f t="shared" si="640"/>
        <v/>
      </c>
      <c r="UH36" s="52">
        <v>0</v>
      </c>
      <c r="UI36" s="52">
        <v>0</v>
      </c>
      <c r="UJ36" s="52">
        <v>0</v>
      </c>
      <c r="UK36" s="52">
        <v>0</v>
      </c>
      <c r="UL36" s="52">
        <v>0</v>
      </c>
      <c r="UM36" s="52">
        <v>0</v>
      </c>
      <c r="UN36" s="52">
        <v>0</v>
      </c>
      <c r="UO36" s="52">
        <v>0</v>
      </c>
      <c r="UP36" s="52">
        <v>0</v>
      </c>
      <c r="UQ36" s="52">
        <v>0</v>
      </c>
      <c r="UR36" s="52">
        <v>0</v>
      </c>
      <c r="US36" s="52">
        <v>0</v>
      </c>
      <c r="UT36" s="52">
        <v>0</v>
      </c>
      <c r="UU36" s="52">
        <v>0</v>
      </c>
      <c r="UV36" s="52">
        <v>0</v>
      </c>
      <c r="UW36" s="52">
        <v>0</v>
      </c>
      <c r="UX36" s="52">
        <v>0</v>
      </c>
      <c r="UY36" s="52">
        <v>0</v>
      </c>
      <c r="UZ36" s="52">
        <v>0</v>
      </c>
      <c r="VA36" s="52">
        <v>0</v>
      </c>
      <c r="VB36" s="52">
        <v>0</v>
      </c>
      <c r="VC36" s="52">
        <v>0</v>
      </c>
      <c r="VD36" s="52">
        <v>0</v>
      </c>
      <c r="VE36" s="52">
        <v>0</v>
      </c>
      <c r="VF36" s="55">
        <f>SUM(UH36:VE36)</f>
        <v>0</v>
      </c>
      <c r="VG36" s="54" t="str">
        <f t="shared" ref="VG36:WE36" si="641">IFERROR(UH36/UH$10,"")</f>
        <v/>
      </c>
      <c r="VH36" s="54" t="str">
        <f t="shared" si="641"/>
        <v/>
      </c>
      <c r="VI36" s="54" t="str">
        <f t="shared" si="641"/>
        <v/>
      </c>
      <c r="VJ36" s="54" t="str">
        <f t="shared" si="641"/>
        <v/>
      </c>
      <c r="VK36" s="54" t="str">
        <f t="shared" si="641"/>
        <v/>
      </c>
      <c r="VL36" s="54" t="str">
        <f t="shared" si="641"/>
        <v/>
      </c>
      <c r="VM36" s="54" t="str">
        <f t="shared" si="641"/>
        <v/>
      </c>
      <c r="VN36" s="54" t="str">
        <f t="shared" si="641"/>
        <v/>
      </c>
      <c r="VO36" s="54" t="str">
        <f t="shared" si="641"/>
        <v/>
      </c>
      <c r="VP36" s="54" t="str">
        <f t="shared" si="641"/>
        <v/>
      </c>
      <c r="VQ36" s="54" t="str">
        <f t="shared" si="641"/>
        <v/>
      </c>
      <c r="VR36" s="54" t="str">
        <f t="shared" si="641"/>
        <v/>
      </c>
      <c r="VS36" s="54" t="str">
        <f t="shared" si="641"/>
        <v/>
      </c>
      <c r="VT36" s="54" t="str">
        <f t="shared" si="641"/>
        <v/>
      </c>
      <c r="VU36" s="54" t="str">
        <f t="shared" si="641"/>
        <v/>
      </c>
      <c r="VV36" s="54" t="str">
        <f t="shared" si="641"/>
        <v/>
      </c>
      <c r="VW36" s="54" t="str">
        <f t="shared" si="641"/>
        <v/>
      </c>
      <c r="VX36" s="54" t="str">
        <f t="shared" si="641"/>
        <v/>
      </c>
      <c r="VY36" s="54" t="str">
        <f t="shared" si="641"/>
        <v/>
      </c>
      <c r="VZ36" s="54" t="str">
        <f t="shared" si="641"/>
        <v/>
      </c>
      <c r="WA36" s="54" t="str">
        <f t="shared" si="641"/>
        <v/>
      </c>
      <c r="WB36" s="54" t="str">
        <f t="shared" si="641"/>
        <v/>
      </c>
      <c r="WC36" s="54" t="str">
        <f t="shared" si="641"/>
        <v/>
      </c>
      <c r="WD36" s="54" t="str">
        <f t="shared" si="641"/>
        <v/>
      </c>
      <c r="WE36" s="56" t="str">
        <f t="shared" si="641"/>
        <v/>
      </c>
      <c r="WF36" s="52">
        <v>0</v>
      </c>
      <c r="WG36" s="52">
        <v>0</v>
      </c>
      <c r="WH36" s="52">
        <v>0</v>
      </c>
      <c r="WI36" s="52">
        <v>0</v>
      </c>
      <c r="WJ36" s="52">
        <v>0</v>
      </c>
      <c r="WK36" s="52">
        <v>0</v>
      </c>
      <c r="WL36" s="52">
        <v>0</v>
      </c>
      <c r="WM36" s="52">
        <v>0</v>
      </c>
      <c r="WN36" s="52">
        <v>0</v>
      </c>
      <c r="WO36" s="52">
        <v>0</v>
      </c>
      <c r="WP36" s="52">
        <v>0</v>
      </c>
      <c r="WQ36" s="52">
        <v>0</v>
      </c>
      <c r="WR36" s="52">
        <v>0</v>
      </c>
      <c r="WS36" s="52">
        <v>0</v>
      </c>
      <c r="WT36" s="52">
        <v>0</v>
      </c>
      <c r="WU36" s="52">
        <v>0</v>
      </c>
      <c r="WV36" s="52">
        <v>0</v>
      </c>
      <c r="WW36" s="52">
        <v>0</v>
      </c>
      <c r="WX36" s="52">
        <v>0</v>
      </c>
      <c r="WY36" s="52">
        <v>0</v>
      </c>
      <c r="WZ36" s="52">
        <v>0</v>
      </c>
      <c r="XA36" s="52">
        <v>0</v>
      </c>
      <c r="XB36" s="52">
        <v>0</v>
      </c>
      <c r="XC36" s="52">
        <v>0</v>
      </c>
      <c r="XD36" s="55">
        <f>SUM(WF36:XC36)</f>
        <v>0</v>
      </c>
      <c r="XE36" s="54">
        <f t="shared" ref="XE36:YC36" si="642">IFERROR(WF36/WF$10,"")</f>
        <v>0</v>
      </c>
      <c r="XF36" s="54">
        <f t="shared" si="642"/>
        <v>0</v>
      </c>
      <c r="XG36" s="54">
        <f t="shared" si="642"/>
        <v>0</v>
      </c>
      <c r="XH36" s="54">
        <f t="shared" si="642"/>
        <v>0</v>
      </c>
      <c r="XI36" s="54">
        <f t="shared" si="642"/>
        <v>0</v>
      </c>
      <c r="XJ36" s="54">
        <f t="shared" si="642"/>
        <v>0</v>
      </c>
      <c r="XK36" s="54">
        <f t="shared" si="642"/>
        <v>0</v>
      </c>
      <c r="XL36" s="54">
        <f t="shared" si="642"/>
        <v>0</v>
      </c>
      <c r="XM36" s="54">
        <f t="shared" si="642"/>
        <v>0</v>
      </c>
      <c r="XN36" s="54">
        <f t="shared" si="642"/>
        <v>0</v>
      </c>
      <c r="XO36" s="54">
        <f t="shared" si="642"/>
        <v>0</v>
      </c>
      <c r="XP36" s="54">
        <f t="shared" si="642"/>
        <v>0</v>
      </c>
      <c r="XQ36" s="54">
        <f t="shared" si="642"/>
        <v>0</v>
      </c>
      <c r="XR36" s="54">
        <f t="shared" si="642"/>
        <v>0</v>
      </c>
      <c r="XS36" s="54">
        <f t="shared" si="642"/>
        <v>0</v>
      </c>
      <c r="XT36" s="54">
        <f t="shared" si="642"/>
        <v>0</v>
      </c>
      <c r="XU36" s="54">
        <f t="shared" si="642"/>
        <v>0</v>
      </c>
      <c r="XV36" s="54">
        <f t="shared" si="642"/>
        <v>0</v>
      </c>
      <c r="XW36" s="54">
        <f t="shared" si="642"/>
        <v>0</v>
      </c>
      <c r="XX36" s="54">
        <f t="shared" si="642"/>
        <v>0</v>
      </c>
      <c r="XY36" s="54">
        <f t="shared" si="642"/>
        <v>0</v>
      </c>
      <c r="XZ36" s="54">
        <f t="shared" si="642"/>
        <v>0</v>
      </c>
      <c r="YA36" s="54">
        <f t="shared" si="642"/>
        <v>0</v>
      </c>
      <c r="YB36" s="54" t="str">
        <f t="shared" si="642"/>
        <v/>
      </c>
      <c r="YC36" s="56">
        <f t="shared" si="642"/>
        <v>0</v>
      </c>
    </row>
    <row r="37" s="18" customFormat="1" customHeight="1" spans="1:653">
      <c r="A37" s="67"/>
      <c r="B37" s="68" t="s">
        <v>86</v>
      </c>
      <c r="C37" s="45"/>
      <c r="D37" s="45"/>
      <c r="E37" s="45"/>
      <c r="F37" s="45"/>
      <c r="G37" s="45"/>
      <c r="H37" s="45"/>
      <c r="I37" s="45"/>
      <c r="J37" s="45"/>
      <c r="K37" s="45"/>
      <c r="L37" s="46"/>
      <c r="M37" s="45"/>
      <c r="N37" s="45"/>
      <c r="O37" s="45"/>
      <c r="P37" s="45"/>
      <c r="Q37" s="46"/>
      <c r="R37" s="45"/>
      <c r="S37" s="40" t="str">
        <f>IFERROR(#REF!/#REF!,"")</f>
        <v/>
      </c>
      <c r="T37" s="45"/>
      <c r="U37" s="45"/>
      <c r="V37" s="45"/>
      <c r="W37" s="45"/>
      <c r="X37" s="46"/>
      <c r="Y37" s="45"/>
      <c r="Z37" s="45"/>
      <c r="AA37" s="47">
        <f>SUM(C37:Z37)</f>
        <v>0</v>
      </c>
      <c r="AB37" s="40">
        <f t="shared" ref="AB37:AZ37" si="643">IFERROR(C37/C$10,"")</f>
        <v>0</v>
      </c>
      <c r="AC37" s="40">
        <f t="shared" si="643"/>
        <v>0</v>
      </c>
      <c r="AD37" s="40">
        <f t="shared" si="643"/>
        <v>0</v>
      </c>
      <c r="AE37" s="40">
        <f t="shared" si="643"/>
        <v>0</v>
      </c>
      <c r="AF37" s="40">
        <f t="shared" si="643"/>
        <v>0</v>
      </c>
      <c r="AG37" s="40">
        <f t="shared" si="643"/>
        <v>0</v>
      </c>
      <c r="AH37" s="40">
        <f t="shared" si="643"/>
        <v>0</v>
      </c>
      <c r="AI37" s="40">
        <f t="shared" si="643"/>
        <v>0</v>
      </c>
      <c r="AJ37" s="40">
        <f t="shared" si="643"/>
        <v>0</v>
      </c>
      <c r="AK37" s="40">
        <f t="shared" si="643"/>
        <v>0</v>
      </c>
      <c r="AL37" s="40">
        <f t="shared" si="643"/>
        <v>0</v>
      </c>
      <c r="AM37" s="40">
        <f t="shared" si="643"/>
        <v>0</v>
      </c>
      <c r="AN37" s="40">
        <f t="shared" si="643"/>
        <v>0</v>
      </c>
      <c r="AO37" s="40">
        <f t="shared" si="643"/>
        <v>0</v>
      </c>
      <c r="AP37" s="40">
        <f t="shared" si="643"/>
        <v>0</v>
      </c>
      <c r="AQ37" s="40">
        <f t="shared" si="643"/>
        <v>0</v>
      </c>
      <c r="AR37" s="40" t="str">
        <f t="shared" si="643"/>
        <v/>
      </c>
      <c r="AS37" s="40">
        <f t="shared" si="643"/>
        <v>0</v>
      </c>
      <c r="AT37" s="40">
        <f t="shared" si="643"/>
        <v>0</v>
      </c>
      <c r="AU37" s="40">
        <f t="shared" si="643"/>
        <v>0</v>
      </c>
      <c r="AV37" s="40" t="str">
        <f t="shared" si="643"/>
        <v/>
      </c>
      <c r="AW37" s="40" t="str">
        <f t="shared" si="643"/>
        <v/>
      </c>
      <c r="AX37" s="40" t="str">
        <f t="shared" si="643"/>
        <v/>
      </c>
      <c r="AY37" s="40" t="str">
        <f t="shared" si="643"/>
        <v/>
      </c>
      <c r="AZ37" s="41">
        <f t="shared" si="643"/>
        <v>0</v>
      </c>
      <c r="BA37" s="45"/>
      <c r="BB37" s="45"/>
      <c r="BC37" s="45"/>
      <c r="BD37" s="45"/>
      <c r="BE37" s="45"/>
      <c r="BF37" s="45"/>
      <c r="BG37" s="45"/>
      <c r="BH37" s="45"/>
      <c r="BI37" s="45"/>
      <c r="BJ37" s="46"/>
      <c r="BK37" s="45"/>
      <c r="BL37" s="45"/>
      <c r="BM37" s="45"/>
      <c r="BN37" s="45"/>
      <c r="BO37" s="46"/>
      <c r="BP37" s="45"/>
      <c r="BQ37" s="40" t="str">
        <f>IFERROR(#REF!/#REF!,"")</f>
        <v/>
      </c>
      <c r="BR37" s="46"/>
      <c r="BS37" s="46"/>
      <c r="BT37" s="46"/>
      <c r="BU37" s="45"/>
      <c r="BV37" s="45"/>
      <c r="BW37" s="45"/>
      <c r="BX37" s="45"/>
      <c r="BY37" s="47">
        <f>SUM(BA37:BX37)</f>
        <v>0</v>
      </c>
      <c r="BZ37" s="40">
        <f t="shared" ref="BZ37:CX37" si="644">IFERROR(BA37/BA$10,"")</f>
        <v>0</v>
      </c>
      <c r="CA37" s="40">
        <f t="shared" si="644"/>
        <v>0</v>
      </c>
      <c r="CB37" s="40">
        <f t="shared" si="644"/>
        <v>0</v>
      </c>
      <c r="CC37" s="40">
        <f t="shared" si="644"/>
        <v>0</v>
      </c>
      <c r="CD37" s="40">
        <f t="shared" si="644"/>
        <v>0</v>
      </c>
      <c r="CE37" s="40">
        <f t="shared" si="644"/>
        <v>0</v>
      </c>
      <c r="CF37" s="40">
        <f t="shared" si="644"/>
        <v>0</v>
      </c>
      <c r="CG37" s="40">
        <f t="shared" si="644"/>
        <v>0</v>
      </c>
      <c r="CH37" s="40">
        <f t="shared" si="644"/>
        <v>0</v>
      </c>
      <c r="CI37" s="40">
        <f t="shared" si="644"/>
        <v>0</v>
      </c>
      <c r="CJ37" s="40">
        <f t="shared" si="644"/>
        <v>0</v>
      </c>
      <c r="CK37" s="40">
        <f t="shared" si="644"/>
        <v>0</v>
      </c>
      <c r="CL37" s="40">
        <f t="shared" si="644"/>
        <v>0</v>
      </c>
      <c r="CM37" s="40">
        <f t="shared" si="644"/>
        <v>0</v>
      </c>
      <c r="CN37" s="40">
        <f t="shared" si="644"/>
        <v>0</v>
      </c>
      <c r="CO37" s="40">
        <f t="shared" si="644"/>
        <v>0</v>
      </c>
      <c r="CP37" s="40" t="str">
        <f t="shared" si="644"/>
        <v/>
      </c>
      <c r="CQ37" s="40">
        <f t="shared" si="644"/>
        <v>0</v>
      </c>
      <c r="CR37" s="40">
        <f t="shared" si="644"/>
        <v>0</v>
      </c>
      <c r="CS37" s="40">
        <f t="shared" si="644"/>
        <v>0</v>
      </c>
      <c r="CT37" s="40" t="str">
        <f t="shared" si="644"/>
        <v/>
      </c>
      <c r="CU37" s="40" t="str">
        <f t="shared" si="644"/>
        <v/>
      </c>
      <c r="CV37" s="40" t="str">
        <f t="shared" si="644"/>
        <v/>
      </c>
      <c r="CW37" s="40" t="str">
        <f t="shared" si="644"/>
        <v/>
      </c>
      <c r="CX37" s="41">
        <f t="shared" si="644"/>
        <v>0</v>
      </c>
      <c r="CY37" s="48"/>
      <c r="CZ37" s="45"/>
      <c r="DA37" s="45"/>
      <c r="DB37" s="45"/>
      <c r="DC37" s="45"/>
      <c r="DD37" s="45"/>
      <c r="DE37" s="45"/>
      <c r="DF37" s="45"/>
      <c r="DG37" s="45"/>
      <c r="DH37" s="46"/>
      <c r="DI37" s="45"/>
      <c r="DJ37" s="45"/>
      <c r="DK37" s="45"/>
      <c r="DL37" s="45"/>
      <c r="DM37" s="46"/>
      <c r="DN37" s="45"/>
      <c r="DO37" s="45"/>
      <c r="DP37" s="46"/>
      <c r="DQ37" s="46"/>
      <c r="DR37" s="46"/>
      <c r="DS37" s="45"/>
      <c r="DT37" s="45"/>
      <c r="DU37" s="45"/>
      <c r="DV37" s="45"/>
      <c r="DW37" s="47">
        <f>SUM(CY37:DV37)</f>
        <v>0</v>
      </c>
      <c r="DX37" s="40">
        <f t="shared" ref="DX37:EV37" si="645">IFERROR(CY37/CY$10,"")</f>
        <v>0</v>
      </c>
      <c r="DY37" s="40">
        <f t="shared" si="645"/>
        <v>0</v>
      </c>
      <c r="DZ37" s="40">
        <f t="shared" si="645"/>
        <v>0</v>
      </c>
      <c r="EA37" s="40">
        <f t="shared" si="645"/>
        <v>0</v>
      </c>
      <c r="EB37" s="40">
        <f t="shared" si="645"/>
        <v>0</v>
      </c>
      <c r="EC37" s="40">
        <f t="shared" si="645"/>
        <v>0</v>
      </c>
      <c r="ED37" s="40">
        <f t="shared" si="645"/>
        <v>0</v>
      </c>
      <c r="EE37" s="40">
        <f t="shared" si="645"/>
        <v>0</v>
      </c>
      <c r="EF37" s="40">
        <f t="shared" si="645"/>
        <v>0</v>
      </c>
      <c r="EG37" s="40">
        <f t="shared" si="645"/>
        <v>0</v>
      </c>
      <c r="EH37" s="40">
        <f t="shared" si="645"/>
        <v>0</v>
      </c>
      <c r="EI37" s="40">
        <f t="shared" si="645"/>
        <v>0</v>
      </c>
      <c r="EJ37" s="40">
        <f t="shared" si="645"/>
        <v>0</v>
      </c>
      <c r="EK37" s="40">
        <f t="shared" si="645"/>
        <v>0</v>
      </c>
      <c r="EL37" s="40">
        <f t="shared" si="645"/>
        <v>0</v>
      </c>
      <c r="EM37" s="40">
        <f t="shared" si="645"/>
        <v>0</v>
      </c>
      <c r="EN37" s="40">
        <f t="shared" si="645"/>
        <v>0</v>
      </c>
      <c r="EO37" s="40">
        <f t="shared" si="645"/>
        <v>0</v>
      </c>
      <c r="EP37" s="40">
        <f t="shared" si="645"/>
        <v>0</v>
      </c>
      <c r="EQ37" s="40">
        <f t="shared" si="645"/>
        <v>0</v>
      </c>
      <c r="ER37" s="40" t="str">
        <f t="shared" si="645"/>
        <v/>
      </c>
      <c r="ES37" s="40" t="str">
        <f t="shared" si="645"/>
        <v/>
      </c>
      <c r="ET37" s="40" t="str">
        <f t="shared" si="645"/>
        <v/>
      </c>
      <c r="EU37" s="40" t="str">
        <f t="shared" si="645"/>
        <v/>
      </c>
      <c r="EV37" s="41">
        <f t="shared" si="645"/>
        <v>0</v>
      </c>
      <c r="EW37" s="45"/>
      <c r="EX37" s="45"/>
      <c r="EY37" s="45"/>
      <c r="EZ37" s="45"/>
      <c r="FA37" s="45"/>
      <c r="FB37" s="45"/>
      <c r="FC37" s="45"/>
      <c r="FD37" s="45"/>
      <c r="FE37" s="45"/>
      <c r="FF37" s="46"/>
      <c r="FG37" s="45"/>
      <c r="FH37" s="45"/>
      <c r="FI37" s="45"/>
      <c r="FJ37" s="45"/>
      <c r="FK37" s="46"/>
      <c r="FL37" s="45"/>
      <c r="FM37" s="45"/>
      <c r="FN37" s="46"/>
      <c r="FO37" s="46"/>
      <c r="FP37" s="46"/>
      <c r="FQ37" s="45"/>
      <c r="FR37" s="45"/>
      <c r="FS37" s="45"/>
      <c r="FT37" s="45"/>
      <c r="FU37" s="47">
        <f>SUM(EW37:FT37)</f>
        <v>0</v>
      </c>
      <c r="FV37" s="40">
        <f t="shared" ref="FV37:GT37" si="646">IFERROR(EW37/EW$10,"")</f>
        <v>0</v>
      </c>
      <c r="FW37" s="40">
        <f t="shared" si="646"/>
        <v>0</v>
      </c>
      <c r="FX37" s="40">
        <f t="shared" si="646"/>
        <v>0</v>
      </c>
      <c r="FY37" s="40">
        <f t="shared" si="646"/>
        <v>0</v>
      </c>
      <c r="FZ37" s="40">
        <f t="shared" si="646"/>
        <v>0</v>
      </c>
      <c r="GA37" s="40">
        <f t="shared" si="646"/>
        <v>0</v>
      </c>
      <c r="GB37" s="40">
        <f t="shared" si="646"/>
        <v>0</v>
      </c>
      <c r="GC37" s="40">
        <f t="shared" si="646"/>
        <v>0</v>
      </c>
      <c r="GD37" s="40">
        <f t="shared" si="646"/>
        <v>0</v>
      </c>
      <c r="GE37" s="40">
        <f t="shared" si="646"/>
        <v>0</v>
      </c>
      <c r="GF37" s="40">
        <f t="shared" si="646"/>
        <v>0</v>
      </c>
      <c r="GG37" s="40">
        <f t="shared" si="646"/>
        <v>0</v>
      </c>
      <c r="GH37" s="40">
        <f t="shared" si="646"/>
        <v>0</v>
      </c>
      <c r="GI37" s="40">
        <f t="shared" si="646"/>
        <v>0</v>
      </c>
      <c r="GJ37" s="40">
        <f t="shared" si="646"/>
        <v>0</v>
      </c>
      <c r="GK37" s="40">
        <f t="shared" si="646"/>
        <v>0</v>
      </c>
      <c r="GL37" s="40">
        <f t="shared" si="646"/>
        <v>0</v>
      </c>
      <c r="GM37" s="40">
        <f t="shared" si="646"/>
        <v>0</v>
      </c>
      <c r="GN37" s="40">
        <f t="shared" si="646"/>
        <v>0</v>
      </c>
      <c r="GO37" s="40">
        <f t="shared" si="646"/>
        <v>0</v>
      </c>
      <c r="GP37" s="40" t="str">
        <f t="shared" si="646"/>
        <v/>
      </c>
      <c r="GQ37" s="40" t="str">
        <f t="shared" si="646"/>
        <v/>
      </c>
      <c r="GR37" s="40" t="str">
        <f t="shared" si="646"/>
        <v/>
      </c>
      <c r="GS37" s="40" t="str">
        <f t="shared" si="646"/>
        <v/>
      </c>
      <c r="GT37" s="41">
        <f t="shared" si="646"/>
        <v>0</v>
      </c>
      <c r="GU37" s="45"/>
      <c r="GV37" s="45"/>
      <c r="GW37" s="45"/>
      <c r="GX37" s="45"/>
      <c r="GY37" s="45"/>
      <c r="GZ37" s="45"/>
      <c r="HA37" s="45"/>
      <c r="HB37" s="45"/>
      <c r="HC37" s="45"/>
      <c r="HD37" s="46"/>
      <c r="HE37" s="45"/>
      <c r="HF37" s="45"/>
      <c r="HG37" s="45"/>
      <c r="HH37" s="45"/>
      <c r="HI37" s="46"/>
      <c r="HJ37" s="45"/>
      <c r="HK37" s="45"/>
      <c r="HL37" s="46"/>
      <c r="HM37" s="46"/>
      <c r="HN37" s="46"/>
      <c r="HO37" s="45"/>
      <c r="HP37" s="46"/>
      <c r="HQ37" s="45"/>
      <c r="HR37" s="45"/>
      <c r="HS37" s="47">
        <f>SUM(GU37:HR37)</f>
        <v>0</v>
      </c>
      <c r="HT37" s="40">
        <f t="shared" ref="HT37:IR37" si="647">IFERROR(GU37/GU$10,"")</f>
        <v>0</v>
      </c>
      <c r="HU37" s="40">
        <f t="shared" si="647"/>
        <v>0</v>
      </c>
      <c r="HV37" s="40">
        <f t="shared" si="647"/>
        <v>0</v>
      </c>
      <c r="HW37" s="40">
        <f t="shared" si="647"/>
        <v>0</v>
      </c>
      <c r="HX37" s="40">
        <f t="shared" si="647"/>
        <v>0</v>
      </c>
      <c r="HY37" s="40">
        <f t="shared" si="647"/>
        <v>0</v>
      </c>
      <c r="HZ37" s="40">
        <f t="shared" si="647"/>
        <v>0</v>
      </c>
      <c r="IA37" s="40">
        <f t="shared" si="647"/>
        <v>0</v>
      </c>
      <c r="IB37" s="40">
        <f t="shared" si="647"/>
        <v>0</v>
      </c>
      <c r="IC37" s="40">
        <f t="shared" si="647"/>
        <v>0</v>
      </c>
      <c r="ID37" s="40">
        <f t="shared" si="647"/>
        <v>0</v>
      </c>
      <c r="IE37" s="40">
        <f t="shared" si="647"/>
        <v>0</v>
      </c>
      <c r="IF37" s="40" t="str">
        <f t="shared" si="647"/>
        <v/>
      </c>
      <c r="IG37" s="40">
        <f t="shared" si="647"/>
        <v>0</v>
      </c>
      <c r="IH37" s="40">
        <f t="shared" si="647"/>
        <v>0</v>
      </c>
      <c r="II37" s="40">
        <f t="shared" si="647"/>
        <v>0</v>
      </c>
      <c r="IJ37" s="40">
        <f t="shared" si="647"/>
        <v>0</v>
      </c>
      <c r="IK37" s="40">
        <f t="shared" si="647"/>
        <v>0</v>
      </c>
      <c r="IL37" s="40">
        <f t="shared" si="647"/>
        <v>0</v>
      </c>
      <c r="IM37" s="40">
        <f t="shared" si="647"/>
        <v>0</v>
      </c>
      <c r="IN37" s="40">
        <f t="shared" si="647"/>
        <v>0</v>
      </c>
      <c r="IO37" s="40">
        <f t="shared" si="647"/>
        <v>0</v>
      </c>
      <c r="IP37" s="40" t="str">
        <f t="shared" si="647"/>
        <v/>
      </c>
      <c r="IQ37" s="40" t="str">
        <f t="shared" si="647"/>
        <v/>
      </c>
      <c r="IR37" s="41">
        <f t="shared" si="647"/>
        <v>0</v>
      </c>
      <c r="IS37" s="45"/>
      <c r="IT37" s="45"/>
      <c r="IU37" s="45"/>
      <c r="IV37" s="45"/>
      <c r="IW37" s="45"/>
      <c r="IX37" s="45"/>
      <c r="IY37" s="45"/>
      <c r="IZ37" s="45"/>
      <c r="JA37" s="45"/>
      <c r="JB37" s="46"/>
      <c r="JC37" s="45"/>
      <c r="JD37" s="45"/>
      <c r="JE37" s="45"/>
      <c r="JF37" s="45"/>
      <c r="JG37" s="46"/>
      <c r="JH37" s="45"/>
      <c r="JI37" s="45"/>
      <c r="JJ37" s="46"/>
      <c r="JK37" s="46"/>
      <c r="JL37" s="46"/>
      <c r="JM37" s="45"/>
      <c r="JN37" s="46"/>
      <c r="JO37" s="45"/>
      <c r="JP37" s="45"/>
      <c r="JQ37" s="47">
        <f>SUM(IS37:JP37)</f>
        <v>0</v>
      </c>
      <c r="JR37" s="40">
        <f t="shared" ref="JR37:KP37" si="648">IFERROR(IS37/IS$10,"")</f>
        <v>0</v>
      </c>
      <c r="JS37" s="40">
        <f t="shared" si="648"/>
        <v>0</v>
      </c>
      <c r="JT37" s="40">
        <f t="shared" si="648"/>
        <v>0</v>
      </c>
      <c r="JU37" s="40">
        <f t="shared" si="648"/>
        <v>0</v>
      </c>
      <c r="JV37" s="40">
        <f t="shared" si="648"/>
        <v>0</v>
      </c>
      <c r="JW37" s="40">
        <f t="shared" si="648"/>
        <v>0</v>
      </c>
      <c r="JX37" s="40">
        <f t="shared" si="648"/>
        <v>0</v>
      </c>
      <c r="JY37" s="40">
        <f t="shared" si="648"/>
        <v>0</v>
      </c>
      <c r="JZ37" s="40">
        <f t="shared" si="648"/>
        <v>0</v>
      </c>
      <c r="KA37" s="40">
        <f t="shared" si="648"/>
        <v>0</v>
      </c>
      <c r="KB37" s="40">
        <f t="shared" si="648"/>
        <v>0</v>
      </c>
      <c r="KC37" s="40">
        <f t="shared" si="648"/>
        <v>0</v>
      </c>
      <c r="KD37" s="40" t="str">
        <f t="shared" si="648"/>
        <v/>
      </c>
      <c r="KE37" s="40">
        <f t="shared" si="648"/>
        <v>0</v>
      </c>
      <c r="KF37" s="40">
        <f t="shared" si="648"/>
        <v>0</v>
      </c>
      <c r="KG37" s="40" t="str">
        <f t="shared" si="648"/>
        <v/>
      </c>
      <c r="KH37" s="40">
        <f t="shared" si="648"/>
        <v>0</v>
      </c>
      <c r="KI37" s="40">
        <f t="shared" si="648"/>
        <v>0</v>
      </c>
      <c r="KJ37" s="40">
        <f t="shared" si="648"/>
        <v>0</v>
      </c>
      <c r="KK37" s="40">
        <f t="shared" si="648"/>
        <v>0</v>
      </c>
      <c r="KL37" s="40">
        <f t="shared" si="648"/>
        <v>0</v>
      </c>
      <c r="KM37" s="40">
        <f t="shared" si="648"/>
        <v>0</v>
      </c>
      <c r="KN37" s="40">
        <f t="shared" si="648"/>
        <v>0</v>
      </c>
      <c r="KO37" s="40" t="str">
        <f t="shared" si="648"/>
        <v/>
      </c>
      <c r="KP37" s="41">
        <f t="shared" si="648"/>
        <v>0</v>
      </c>
      <c r="KQ37" s="45"/>
      <c r="KR37" s="45"/>
      <c r="KS37" s="45"/>
      <c r="KT37" s="45"/>
      <c r="KU37" s="45"/>
      <c r="KV37" s="45"/>
      <c r="KW37" s="45"/>
      <c r="KX37" s="45"/>
      <c r="KY37" s="45"/>
      <c r="KZ37" s="45"/>
      <c r="LA37" s="45"/>
      <c r="LB37" s="45"/>
      <c r="LC37" s="45"/>
      <c r="LD37" s="45"/>
      <c r="LE37" s="45"/>
      <c r="LF37" s="45"/>
      <c r="LG37" s="45"/>
      <c r="LH37" s="45"/>
      <c r="LI37" s="45"/>
      <c r="LJ37" s="45"/>
      <c r="LK37" s="45"/>
      <c r="LL37" s="45"/>
      <c r="LM37" s="45"/>
      <c r="LN37" s="45"/>
      <c r="LO37" s="47">
        <f>SUM(KQ37:LN37)</f>
        <v>0</v>
      </c>
      <c r="LP37" s="40" t="str">
        <f t="shared" ref="LP37:MN37" si="649">IFERROR(KQ37/KQ$10,"")</f>
        <v/>
      </c>
      <c r="LQ37" s="40" t="str">
        <f t="shared" si="649"/>
        <v/>
      </c>
      <c r="LR37" s="40" t="str">
        <f t="shared" si="649"/>
        <v/>
      </c>
      <c r="LS37" s="40" t="str">
        <f t="shared" si="649"/>
        <v/>
      </c>
      <c r="LT37" s="40" t="str">
        <f t="shared" si="649"/>
        <v/>
      </c>
      <c r="LU37" s="40" t="str">
        <f t="shared" si="649"/>
        <v/>
      </c>
      <c r="LV37" s="40" t="str">
        <f t="shared" si="649"/>
        <v/>
      </c>
      <c r="LW37" s="40" t="str">
        <f t="shared" si="649"/>
        <v/>
      </c>
      <c r="LX37" s="40" t="str">
        <f t="shared" si="649"/>
        <v/>
      </c>
      <c r="LY37" s="40" t="str">
        <f t="shared" si="649"/>
        <v/>
      </c>
      <c r="LZ37" s="40" t="str">
        <f t="shared" si="649"/>
        <v/>
      </c>
      <c r="MA37" s="40" t="str">
        <f t="shared" si="649"/>
        <v/>
      </c>
      <c r="MB37" s="40" t="str">
        <f t="shared" si="649"/>
        <v/>
      </c>
      <c r="MC37" s="40" t="str">
        <f t="shared" si="649"/>
        <v/>
      </c>
      <c r="MD37" s="40" t="str">
        <f t="shared" si="649"/>
        <v/>
      </c>
      <c r="ME37" s="40" t="str">
        <f t="shared" si="649"/>
        <v/>
      </c>
      <c r="MF37" s="40" t="str">
        <f t="shared" si="649"/>
        <v/>
      </c>
      <c r="MG37" s="40" t="str">
        <f t="shared" si="649"/>
        <v/>
      </c>
      <c r="MH37" s="40" t="str">
        <f t="shared" si="649"/>
        <v/>
      </c>
      <c r="MI37" s="40" t="str">
        <f t="shared" si="649"/>
        <v/>
      </c>
      <c r="MJ37" s="40" t="str">
        <f t="shared" si="649"/>
        <v/>
      </c>
      <c r="MK37" s="40" t="str">
        <f t="shared" si="649"/>
        <v/>
      </c>
      <c r="ML37" s="40" t="str">
        <f t="shared" si="649"/>
        <v/>
      </c>
      <c r="MM37" s="40" t="str">
        <f t="shared" si="649"/>
        <v/>
      </c>
      <c r="MN37" s="41" t="str">
        <f t="shared" si="649"/>
        <v/>
      </c>
      <c r="MO37" s="45"/>
      <c r="MP37" s="45"/>
      <c r="MQ37" s="45"/>
      <c r="MR37" s="45"/>
      <c r="MS37" s="45"/>
      <c r="MT37" s="45"/>
      <c r="MU37" s="45"/>
      <c r="MV37" s="45"/>
      <c r="MW37" s="45"/>
      <c r="MX37" s="45"/>
      <c r="MY37" s="45"/>
      <c r="MZ37" s="45"/>
      <c r="NA37" s="45"/>
      <c r="NB37" s="45"/>
      <c r="NC37" s="45"/>
      <c r="ND37" s="45"/>
      <c r="NE37" s="45"/>
      <c r="NF37" s="45"/>
      <c r="NG37" s="45"/>
      <c r="NH37" s="45"/>
      <c r="NI37" s="45"/>
      <c r="NJ37" s="45"/>
      <c r="NK37" s="45"/>
      <c r="NL37" s="45"/>
      <c r="NM37" s="47">
        <f>SUM(MO37:NL37)</f>
        <v>0</v>
      </c>
      <c r="NN37" s="40" t="str">
        <f t="shared" ref="NN37:OL37" si="650">IFERROR(MO37/MO$10,"")</f>
        <v/>
      </c>
      <c r="NO37" s="40" t="str">
        <f t="shared" si="650"/>
        <v/>
      </c>
      <c r="NP37" s="40" t="str">
        <f t="shared" si="650"/>
        <v/>
      </c>
      <c r="NQ37" s="40" t="str">
        <f t="shared" si="650"/>
        <v/>
      </c>
      <c r="NR37" s="40" t="str">
        <f t="shared" si="650"/>
        <v/>
      </c>
      <c r="NS37" s="40" t="str">
        <f t="shared" si="650"/>
        <v/>
      </c>
      <c r="NT37" s="40" t="str">
        <f t="shared" si="650"/>
        <v/>
      </c>
      <c r="NU37" s="40" t="str">
        <f t="shared" si="650"/>
        <v/>
      </c>
      <c r="NV37" s="40" t="str">
        <f t="shared" si="650"/>
        <v/>
      </c>
      <c r="NW37" s="40" t="str">
        <f t="shared" si="650"/>
        <v/>
      </c>
      <c r="NX37" s="40" t="str">
        <f t="shared" si="650"/>
        <v/>
      </c>
      <c r="NY37" s="40" t="str">
        <f t="shared" si="650"/>
        <v/>
      </c>
      <c r="NZ37" s="40" t="str">
        <f t="shared" si="650"/>
        <v/>
      </c>
      <c r="OA37" s="40" t="str">
        <f t="shared" si="650"/>
        <v/>
      </c>
      <c r="OB37" s="40" t="str">
        <f t="shared" si="650"/>
        <v/>
      </c>
      <c r="OC37" s="40" t="str">
        <f t="shared" si="650"/>
        <v/>
      </c>
      <c r="OD37" s="40" t="str">
        <f t="shared" si="650"/>
        <v/>
      </c>
      <c r="OE37" s="40" t="str">
        <f t="shared" si="650"/>
        <v/>
      </c>
      <c r="OF37" s="40" t="str">
        <f t="shared" si="650"/>
        <v/>
      </c>
      <c r="OG37" s="40" t="str">
        <f t="shared" si="650"/>
        <v/>
      </c>
      <c r="OH37" s="40" t="str">
        <f t="shared" si="650"/>
        <v/>
      </c>
      <c r="OI37" s="40" t="str">
        <f t="shared" si="650"/>
        <v/>
      </c>
      <c r="OJ37" s="40" t="str">
        <f t="shared" si="650"/>
        <v/>
      </c>
      <c r="OK37" s="40" t="str">
        <f t="shared" si="650"/>
        <v/>
      </c>
      <c r="OL37" s="41" t="str">
        <f t="shared" si="650"/>
        <v/>
      </c>
      <c r="OM37" s="45"/>
      <c r="ON37" s="45"/>
      <c r="OO37" s="45"/>
      <c r="OP37" s="45"/>
      <c r="OQ37" s="45"/>
      <c r="OR37" s="45"/>
      <c r="OS37" s="45"/>
      <c r="OT37" s="45"/>
      <c r="OU37" s="45"/>
      <c r="OV37" s="45"/>
      <c r="OW37" s="45"/>
      <c r="OX37" s="45"/>
      <c r="OY37" s="45"/>
      <c r="OZ37" s="45"/>
      <c r="PA37" s="45"/>
      <c r="PB37" s="45"/>
      <c r="PC37" s="45"/>
      <c r="PD37" s="45"/>
      <c r="PE37" s="45"/>
      <c r="PF37" s="45"/>
      <c r="PG37" s="45"/>
      <c r="PH37" s="45"/>
      <c r="PI37" s="45"/>
      <c r="PJ37" s="45"/>
      <c r="PK37" s="47">
        <f>SUM(OM37:PJ37)</f>
        <v>0</v>
      </c>
      <c r="PL37" s="40" t="str">
        <f t="shared" ref="PL37:QJ37" si="651">IFERROR(OM37/OM$10,"")</f>
        <v/>
      </c>
      <c r="PM37" s="40" t="str">
        <f t="shared" si="651"/>
        <v/>
      </c>
      <c r="PN37" s="40" t="str">
        <f t="shared" si="651"/>
        <v/>
      </c>
      <c r="PO37" s="40" t="str">
        <f t="shared" si="651"/>
        <v/>
      </c>
      <c r="PP37" s="40" t="str">
        <f t="shared" si="651"/>
        <v/>
      </c>
      <c r="PQ37" s="40" t="str">
        <f t="shared" si="651"/>
        <v/>
      </c>
      <c r="PR37" s="40" t="str">
        <f t="shared" si="651"/>
        <v/>
      </c>
      <c r="PS37" s="40" t="str">
        <f t="shared" si="651"/>
        <v/>
      </c>
      <c r="PT37" s="40" t="str">
        <f t="shared" si="651"/>
        <v/>
      </c>
      <c r="PU37" s="40" t="str">
        <f t="shared" si="651"/>
        <v/>
      </c>
      <c r="PV37" s="40" t="str">
        <f t="shared" si="651"/>
        <v/>
      </c>
      <c r="PW37" s="40" t="str">
        <f t="shared" si="651"/>
        <v/>
      </c>
      <c r="PX37" s="40" t="str">
        <f t="shared" si="651"/>
        <v/>
      </c>
      <c r="PY37" s="40" t="str">
        <f t="shared" si="651"/>
        <v/>
      </c>
      <c r="PZ37" s="40" t="str">
        <f t="shared" si="651"/>
        <v/>
      </c>
      <c r="QA37" s="40" t="str">
        <f t="shared" si="651"/>
        <v/>
      </c>
      <c r="QB37" s="40" t="str">
        <f t="shared" si="651"/>
        <v/>
      </c>
      <c r="QC37" s="40" t="str">
        <f t="shared" si="651"/>
        <v/>
      </c>
      <c r="QD37" s="40" t="str">
        <f t="shared" si="651"/>
        <v/>
      </c>
      <c r="QE37" s="40" t="str">
        <f t="shared" si="651"/>
        <v/>
      </c>
      <c r="QF37" s="40" t="str">
        <f t="shared" si="651"/>
        <v/>
      </c>
      <c r="QG37" s="40" t="str">
        <f t="shared" si="651"/>
        <v/>
      </c>
      <c r="QH37" s="40" t="str">
        <f t="shared" si="651"/>
        <v/>
      </c>
      <c r="QI37" s="40" t="str">
        <f t="shared" si="651"/>
        <v/>
      </c>
      <c r="QJ37" s="41" t="str">
        <f t="shared" si="651"/>
        <v/>
      </c>
      <c r="QK37" s="45"/>
      <c r="QL37" s="45"/>
      <c r="QM37" s="45"/>
      <c r="QN37" s="45"/>
      <c r="QO37" s="45"/>
      <c r="QP37" s="45"/>
      <c r="QQ37" s="45"/>
      <c r="QR37" s="45"/>
      <c r="QS37" s="45"/>
      <c r="QT37" s="45"/>
      <c r="QU37" s="45"/>
      <c r="QV37" s="45"/>
      <c r="QW37" s="45"/>
      <c r="QX37" s="45"/>
      <c r="QY37" s="45"/>
      <c r="QZ37" s="45"/>
      <c r="RA37" s="45"/>
      <c r="RB37" s="45"/>
      <c r="RC37" s="45"/>
      <c r="RD37" s="45"/>
      <c r="RE37" s="45"/>
      <c r="RF37" s="45"/>
      <c r="RG37" s="45"/>
      <c r="RH37" s="45"/>
      <c r="RI37" s="47">
        <f>SUM(QK37:RH37)</f>
        <v>0</v>
      </c>
      <c r="RJ37" s="40" t="str">
        <f t="shared" ref="RJ37:SH37" si="652">IFERROR(QK37/QK$10,"")</f>
        <v/>
      </c>
      <c r="RK37" s="40" t="str">
        <f t="shared" si="652"/>
        <v/>
      </c>
      <c r="RL37" s="40" t="str">
        <f t="shared" si="652"/>
        <v/>
      </c>
      <c r="RM37" s="40" t="str">
        <f t="shared" si="652"/>
        <v/>
      </c>
      <c r="RN37" s="40" t="str">
        <f t="shared" si="652"/>
        <v/>
      </c>
      <c r="RO37" s="40" t="str">
        <f t="shared" si="652"/>
        <v/>
      </c>
      <c r="RP37" s="40" t="str">
        <f t="shared" si="652"/>
        <v/>
      </c>
      <c r="RQ37" s="40" t="str">
        <f t="shared" si="652"/>
        <v/>
      </c>
      <c r="RR37" s="40" t="str">
        <f t="shared" si="652"/>
        <v/>
      </c>
      <c r="RS37" s="40" t="str">
        <f t="shared" si="652"/>
        <v/>
      </c>
      <c r="RT37" s="40" t="str">
        <f t="shared" si="652"/>
        <v/>
      </c>
      <c r="RU37" s="40" t="str">
        <f t="shared" si="652"/>
        <v/>
      </c>
      <c r="RV37" s="40" t="str">
        <f t="shared" si="652"/>
        <v/>
      </c>
      <c r="RW37" s="40" t="str">
        <f t="shared" si="652"/>
        <v/>
      </c>
      <c r="RX37" s="40" t="str">
        <f t="shared" si="652"/>
        <v/>
      </c>
      <c r="RY37" s="40" t="str">
        <f t="shared" si="652"/>
        <v/>
      </c>
      <c r="RZ37" s="40" t="str">
        <f t="shared" si="652"/>
        <v/>
      </c>
      <c r="SA37" s="40" t="str">
        <f t="shared" si="652"/>
        <v/>
      </c>
      <c r="SB37" s="40" t="str">
        <f t="shared" si="652"/>
        <v/>
      </c>
      <c r="SC37" s="40" t="str">
        <f t="shared" si="652"/>
        <v/>
      </c>
      <c r="SD37" s="40" t="str">
        <f t="shared" si="652"/>
        <v/>
      </c>
      <c r="SE37" s="40" t="str">
        <f t="shared" si="652"/>
        <v/>
      </c>
      <c r="SF37" s="40" t="str">
        <f t="shared" si="652"/>
        <v/>
      </c>
      <c r="SG37" s="40" t="str">
        <f t="shared" si="652"/>
        <v/>
      </c>
      <c r="SH37" s="41" t="str">
        <f t="shared" si="652"/>
        <v/>
      </c>
      <c r="SI37" s="45"/>
      <c r="SJ37" s="45"/>
      <c r="SK37" s="45"/>
      <c r="SL37" s="45"/>
      <c r="SM37" s="45"/>
      <c r="SN37" s="45"/>
      <c r="SO37" s="45"/>
      <c r="SP37" s="45"/>
      <c r="SQ37" s="45"/>
      <c r="SR37" s="45"/>
      <c r="SS37" s="45"/>
      <c r="ST37" s="45"/>
      <c r="SU37" s="45"/>
      <c r="SV37" s="45"/>
      <c r="SW37" s="45"/>
      <c r="SX37" s="45"/>
      <c r="SY37" s="45"/>
      <c r="SZ37" s="45"/>
      <c r="TA37" s="45"/>
      <c r="TB37" s="45"/>
      <c r="TC37" s="45"/>
      <c r="TD37" s="45"/>
      <c r="TE37" s="45"/>
      <c r="TF37" s="45"/>
      <c r="TG37" s="47">
        <f>SUM(SI37:TF37)</f>
        <v>0</v>
      </c>
      <c r="TH37" s="40" t="str">
        <f t="shared" ref="TH37:UA37" si="653">IFERROR(SI37/SI$10,"")</f>
        <v/>
      </c>
      <c r="TI37" s="40" t="str">
        <f t="shared" si="653"/>
        <v/>
      </c>
      <c r="TJ37" s="40" t="str">
        <f t="shared" si="653"/>
        <v/>
      </c>
      <c r="TK37" s="40" t="str">
        <f t="shared" si="653"/>
        <v/>
      </c>
      <c r="TL37" s="40" t="str">
        <f t="shared" si="653"/>
        <v/>
      </c>
      <c r="TM37" s="40" t="str">
        <f t="shared" si="653"/>
        <v/>
      </c>
      <c r="TN37" s="40" t="str">
        <f t="shared" si="653"/>
        <v/>
      </c>
      <c r="TO37" s="40" t="str">
        <f t="shared" si="653"/>
        <v/>
      </c>
      <c r="TP37" s="40" t="str">
        <f t="shared" si="653"/>
        <v/>
      </c>
      <c r="TQ37" s="40" t="str">
        <f t="shared" si="653"/>
        <v/>
      </c>
      <c r="TR37" s="40" t="str">
        <f t="shared" si="653"/>
        <v/>
      </c>
      <c r="TS37" s="40" t="str">
        <f t="shared" si="653"/>
        <v/>
      </c>
      <c r="TT37" s="40" t="str">
        <f t="shared" si="653"/>
        <v/>
      </c>
      <c r="TU37" s="40" t="str">
        <f t="shared" si="653"/>
        <v/>
      </c>
      <c r="TV37" s="40" t="str">
        <f t="shared" si="653"/>
        <v/>
      </c>
      <c r="TW37" s="40" t="str">
        <f t="shared" si="653"/>
        <v/>
      </c>
      <c r="TX37" s="40" t="str">
        <f t="shared" si="653"/>
        <v/>
      </c>
      <c r="TY37" s="40" t="str">
        <f t="shared" si="653"/>
        <v/>
      </c>
      <c r="TZ37" s="40" t="str">
        <f t="shared" si="653"/>
        <v/>
      </c>
      <c r="UA37" s="40" t="str">
        <f t="shared" si="653"/>
        <v/>
      </c>
      <c r="UB37" s="40" t="str">
        <f t="shared" ref="UB37:UG37" si="654">IFERROR(TB37/TB$10,"")</f>
        <v/>
      </c>
      <c r="UC37" s="40" t="str">
        <f t="shared" si="654"/>
        <v/>
      </c>
      <c r="UD37" s="40" t="str">
        <f t="shared" si="654"/>
        <v/>
      </c>
      <c r="UE37" s="40" t="str">
        <f t="shared" si="654"/>
        <v/>
      </c>
      <c r="UF37" s="40" t="str">
        <f t="shared" si="654"/>
        <v/>
      </c>
      <c r="UG37" s="41" t="str">
        <f t="shared" si="654"/>
        <v/>
      </c>
      <c r="UH37" s="45"/>
      <c r="UI37" s="45"/>
      <c r="UJ37" s="45"/>
      <c r="UK37" s="45"/>
      <c r="UL37" s="45"/>
      <c r="UM37" s="45"/>
      <c r="UN37" s="45"/>
      <c r="UO37" s="45"/>
      <c r="UP37" s="45"/>
      <c r="UQ37" s="45"/>
      <c r="UR37" s="45"/>
      <c r="US37" s="45"/>
      <c r="UT37" s="45"/>
      <c r="UU37" s="45"/>
      <c r="UV37" s="45"/>
      <c r="UW37" s="45"/>
      <c r="UX37" s="45"/>
      <c r="UY37" s="45"/>
      <c r="UZ37" s="45"/>
      <c r="VA37" s="45"/>
      <c r="VB37" s="45"/>
      <c r="VC37" s="45"/>
      <c r="VD37" s="45"/>
      <c r="VE37" s="45"/>
      <c r="VF37" s="47">
        <f>SUM(UH37:VE37)</f>
        <v>0</v>
      </c>
      <c r="VG37" s="40" t="str">
        <f t="shared" ref="VG37:WE37" si="655">IFERROR(UH37/UH$10,"")</f>
        <v/>
      </c>
      <c r="VH37" s="40" t="str">
        <f t="shared" si="655"/>
        <v/>
      </c>
      <c r="VI37" s="40" t="str">
        <f t="shared" si="655"/>
        <v/>
      </c>
      <c r="VJ37" s="40" t="str">
        <f t="shared" si="655"/>
        <v/>
      </c>
      <c r="VK37" s="40" t="str">
        <f t="shared" si="655"/>
        <v/>
      </c>
      <c r="VL37" s="40" t="str">
        <f t="shared" si="655"/>
        <v/>
      </c>
      <c r="VM37" s="40" t="str">
        <f t="shared" si="655"/>
        <v/>
      </c>
      <c r="VN37" s="40" t="str">
        <f t="shared" si="655"/>
        <v/>
      </c>
      <c r="VO37" s="40" t="str">
        <f t="shared" si="655"/>
        <v/>
      </c>
      <c r="VP37" s="40" t="str">
        <f t="shared" si="655"/>
        <v/>
      </c>
      <c r="VQ37" s="40" t="str">
        <f t="shared" si="655"/>
        <v/>
      </c>
      <c r="VR37" s="40" t="str">
        <f t="shared" si="655"/>
        <v/>
      </c>
      <c r="VS37" s="40" t="str">
        <f t="shared" si="655"/>
        <v/>
      </c>
      <c r="VT37" s="40" t="str">
        <f t="shared" si="655"/>
        <v/>
      </c>
      <c r="VU37" s="40" t="str">
        <f t="shared" si="655"/>
        <v/>
      </c>
      <c r="VV37" s="40" t="str">
        <f t="shared" si="655"/>
        <v/>
      </c>
      <c r="VW37" s="40" t="str">
        <f t="shared" si="655"/>
        <v/>
      </c>
      <c r="VX37" s="40" t="str">
        <f t="shared" si="655"/>
        <v/>
      </c>
      <c r="VY37" s="40" t="str">
        <f t="shared" si="655"/>
        <v/>
      </c>
      <c r="VZ37" s="40" t="str">
        <f t="shared" si="655"/>
        <v/>
      </c>
      <c r="WA37" s="40" t="str">
        <f t="shared" si="655"/>
        <v/>
      </c>
      <c r="WB37" s="40" t="str">
        <f t="shared" si="655"/>
        <v/>
      </c>
      <c r="WC37" s="40" t="str">
        <f t="shared" si="655"/>
        <v/>
      </c>
      <c r="WD37" s="40" t="str">
        <f t="shared" si="655"/>
        <v/>
      </c>
      <c r="WE37" s="41" t="str">
        <f t="shared" si="655"/>
        <v/>
      </c>
      <c r="WF37" s="45">
        <f t="shared" ref="WF37:XC37" si="656">SUMIF($C$2:$WE$2,WF$2,$C37:$WE37)</f>
        <v>0</v>
      </c>
      <c r="WG37" s="45">
        <f t="shared" si="656"/>
        <v>0</v>
      </c>
      <c r="WH37" s="45">
        <f t="shared" si="656"/>
        <v>0</v>
      </c>
      <c r="WI37" s="45">
        <f t="shared" si="656"/>
        <v>0</v>
      </c>
      <c r="WJ37" s="45">
        <f t="shared" si="656"/>
        <v>0</v>
      </c>
      <c r="WK37" s="45">
        <f t="shared" si="656"/>
        <v>0</v>
      </c>
      <c r="WL37" s="45">
        <f t="shared" si="656"/>
        <v>0</v>
      </c>
      <c r="WM37" s="45">
        <f t="shared" si="656"/>
        <v>0</v>
      </c>
      <c r="WN37" s="45">
        <f t="shared" si="656"/>
        <v>0</v>
      </c>
      <c r="WO37" s="45">
        <f t="shared" si="656"/>
        <v>0</v>
      </c>
      <c r="WP37" s="45">
        <f t="shared" si="656"/>
        <v>0</v>
      </c>
      <c r="WQ37" s="45">
        <f t="shared" si="656"/>
        <v>0</v>
      </c>
      <c r="WR37" s="45">
        <f t="shared" si="656"/>
        <v>0</v>
      </c>
      <c r="WS37" s="45">
        <f t="shared" si="656"/>
        <v>0</v>
      </c>
      <c r="WT37" s="45">
        <f t="shared" si="656"/>
        <v>0</v>
      </c>
      <c r="WU37" s="45">
        <f t="shared" si="656"/>
        <v>0</v>
      </c>
      <c r="WV37" s="45">
        <f t="shared" si="656"/>
        <v>0</v>
      </c>
      <c r="WW37" s="45">
        <f t="shared" si="656"/>
        <v>0</v>
      </c>
      <c r="WX37" s="45">
        <f t="shared" si="656"/>
        <v>0</v>
      </c>
      <c r="WY37" s="45">
        <f t="shared" si="656"/>
        <v>0</v>
      </c>
      <c r="WZ37" s="45">
        <f t="shared" si="656"/>
        <v>0</v>
      </c>
      <c r="XA37" s="45">
        <f t="shared" si="656"/>
        <v>0</v>
      </c>
      <c r="XB37" s="45">
        <f t="shared" si="656"/>
        <v>0</v>
      </c>
      <c r="XC37" s="45">
        <f t="shared" si="656"/>
        <v>0</v>
      </c>
      <c r="XD37" s="47">
        <f>SUM(WF37:XC37)</f>
        <v>0</v>
      </c>
      <c r="XE37" s="40">
        <f t="shared" ref="XE37:YC37" si="657">IFERROR(WF37/WF$10,"")</f>
        <v>0</v>
      </c>
      <c r="XF37" s="40">
        <f t="shared" si="657"/>
        <v>0</v>
      </c>
      <c r="XG37" s="40">
        <f t="shared" si="657"/>
        <v>0</v>
      </c>
      <c r="XH37" s="40">
        <f t="shared" si="657"/>
        <v>0</v>
      </c>
      <c r="XI37" s="40">
        <f t="shared" si="657"/>
        <v>0</v>
      </c>
      <c r="XJ37" s="40">
        <f t="shared" si="657"/>
        <v>0</v>
      </c>
      <c r="XK37" s="40">
        <f t="shared" si="657"/>
        <v>0</v>
      </c>
      <c r="XL37" s="40">
        <f t="shared" si="657"/>
        <v>0</v>
      </c>
      <c r="XM37" s="40">
        <f t="shared" si="657"/>
        <v>0</v>
      </c>
      <c r="XN37" s="40">
        <f t="shared" si="657"/>
        <v>0</v>
      </c>
      <c r="XO37" s="40">
        <f t="shared" si="657"/>
        <v>0</v>
      </c>
      <c r="XP37" s="40">
        <f t="shared" si="657"/>
        <v>0</v>
      </c>
      <c r="XQ37" s="40">
        <f t="shared" si="657"/>
        <v>0</v>
      </c>
      <c r="XR37" s="40">
        <f t="shared" si="657"/>
        <v>0</v>
      </c>
      <c r="XS37" s="40">
        <f t="shared" si="657"/>
        <v>0</v>
      </c>
      <c r="XT37" s="40">
        <f t="shared" si="657"/>
        <v>0</v>
      </c>
      <c r="XU37" s="40">
        <f t="shared" si="657"/>
        <v>0</v>
      </c>
      <c r="XV37" s="40">
        <f t="shared" si="657"/>
        <v>0</v>
      </c>
      <c r="XW37" s="40">
        <f t="shared" si="657"/>
        <v>0</v>
      </c>
      <c r="XX37" s="40">
        <f t="shared" si="657"/>
        <v>0</v>
      </c>
      <c r="XY37" s="40">
        <f t="shared" si="657"/>
        <v>0</v>
      </c>
      <c r="XZ37" s="40">
        <f t="shared" si="657"/>
        <v>0</v>
      </c>
      <c r="YA37" s="40">
        <f t="shared" si="657"/>
        <v>0</v>
      </c>
      <c r="YB37" s="40" t="str">
        <f t="shared" si="657"/>
        <v/>
      </c>
      <c r="YC37" s="41">
        <f t="shared" si="657"/>
        <v>0</v>
      </c>
    </row>
    <row r="38" s="18" customFormat="1" customHeight="1" spans="1:653">
      <c r="A38" s="67"/>
      <c r="B38" s="69" t="s">
        <v>87</v>
      </c>
      <c r="C38" s="52">
        <f t="shared" ref="C38:R38" si="658">SUM(C37:C37)</f>
        <v>0</v>
      </c>
      <c r="D38" s="52">
        <f t="shared" si="658"/>
        <v>0</v>
      </c>
      <c r="E38" s="52">
        <f t="shared" si="658"/>
        <v>0</v>
      </c>
      <c r="F38" s="52">
        <f t="shared" si="658"/>
        <v>0</v>
      </c>
      <c r="G38" s="52">
        <f t="shared" si="658"/>
        <v>0</v>
      </c>
      <c r="H38" s="52">
        <f t="shared" si="658"/>
        <v>0</v>
      </c>
      <c r="I38" s="52">
        <f t="shared" si="658"/>
        <v>0</v>
      </c>
      <c r="J38" s="52">
        <f t="shared" si="658"/>
        <v>0</v>
      </c>
      <c r="K38" s="52">
        <f t="shared" si="658"/>
        <v>0</v>
      </c>
      <c r="L38" s="53">
        <f t="shared" si="658"/>
        <v>0</v>
      </c>
      <c r="M38" s="52">
        <f t="shared" si="658"/>
        <v>0</v>
      </c>
      <c r="N38" s="52">
        <f t="shared" si="658"/>
        <v>0</v>
      </c>
      <c r="O38" s="52">
        <f t="shared" si="658"/>
        <v>0</v>
      </c>
      <c r="P38" s="52">
        <f t="shared" si="658"/>
        <v>0</v>
      </c>
      <c r="Q38" s="53">
        <f t="shared" si="658"/>
        <v>0</v>
      </c>
      <c r="R38" s="52">
        <f t="shared" si="658"/>
        <v>0</v>
      </c>
      <c r="S38" s="54" t="str">
        <f>IFERROR(#REF!/#REF!,"")</f>
        <v/>
      </c>
      <c r="T38" s="52">
        <f t="shared" ref="T38:AA38" si="659">SUM(T37:T37)</f>
        <v>0</v>
      </c>
      <c r="U38" s="52">
        <f t="shared" si="659"/>
        <v>0</v>
      </c>
      <c r="V38" s="52">
        <f t="shared" si="659"/>
        <v>0</v>
      </c>
      <c r="W38" s="52">
        <f t="shared" si="659"/>
        <v>0</v>
      </c>
      <c r="X38" s="53">
        <f t="shared" si="659"/>
        <v>0</v>
      </c>
      <c r="Y38" s="52">
        <f t="shared" si="659"/>
        <v>0</v>
      </c>
      <c r="Z38" s="52">
        <f t="shared" si="659"/>
        <v>0</v>
      </c>
      <c r="AA38" s="55">
        <f t="shared" si="659"/>
        <v>0</v>
      </c>
      <c r="AB38" s="54">
        <f t="shared" ref="AB38:AZ38" si="660">IFERROR(C38/C$10,"")</f>
        <v>0</v>
      </c>
      <c r="AC38" s="54">
        <f t="shared" si="660"/>
        <v>0</v>
      </c>
      <c r="AD38" s="54">
        <f t="shared" si="660"/>
        <v>0</v>
      </c>
      <c r="AE38" s="54">
        <f t="shared" si="660"/>
        <v>0</v>
      </c>
      <c r="AF38" s="54">
        <f t="shared" si="660"/>
        <v>0</v>
      </c>
      <c r="AG38" s="54">
        <f t="shared" si="660"/>
        <v>0</v>
      </c>
      <c r="AH38" s="54">
        <f t="shared" si="660"/>
        <v>0</v>
      </c>
      <c r="AI38" s="54">
        <f t="shared" si="660"/>
        <v>0</v>
      </c>
      <c r="AJ38" s="54">
        <f t="shared" si="660"/>
        <v>0</v>
      </c>
      <c r="AK38" s="54">
        <f t="shared" si="660"/>
        <v>0</v>
      </c>
      <c r="AL38" s="54">
        <f t="shared" si="660"/>
        <v>0</v>
      </c>
      <c r="AM38" s="54">
        <f t="shared" si="660"/>
        <v>0</v>
      </c>
      <c r="AN38" s="54">
        <f t="shared" si="660"/>
        <v>0</v>
      </c>
      <c r="AO38" s="54">
        <f t="shared" si="660"/>
        <v>0</v>
      </c>
      <c r="AP38" s="54">
        <f t="shared" si="660"/>
        <v>0</v>
      </c>
      <c r="AQ38" s="54">
        <f t="shared" si="660"/>
        <v>0</v>
      </c>
      <c r="AR38" s="54" t="str">
        <f t="shared" si="660"/>
        <v/>
      </c>
      <c r="AS38" s="54">
        <f t="shared" si="660"/>
        <v>0</v>
      </c>
      <c r="AT38" s="54">
        <f t="shared" si="660"/>
        <v>0</v>
      </c>
      <c r="AU38" s="54">
        <f t="shared" si="660"/>
        <v>0</v>
      </c>
      <c r="AV38" s="54" t="str">
        <f t="shared" si="660"/>
        <v/>
      </c>
      <c r="AW38" s="54" t="str">
        <f t="shared" si="660"/>
        <v/>
      </c>
      <c r="AX38" s="54" t="str">
        <f t="shared" si="660"/>
        <v/>
      </c>
      <c r="AY38" s="54" t="str">
        <f t="shared" si="660"/>
        <v/>
      </c>
      <c r="AZ38" s="56">
        <f t="shared" si="660"/>
        <v>0</v>
      </c>
      <c r="BA38" s="52">
        <f t="shared" ref="BA38:BP38" si="661">SUM(BA37:BA37)</f>
        <v>0</v>
      </c>
      <c r="BB38" s="52">
        <f t="shared" si="661"/>
        <v>0</v>
      </c>
      <c r="BC38" s="52">
        <f t="shared" si="661"/>
        <v>0</v>
      </c>
      <c r="BD38" s="52">
        <f t="shared" si="661"/>
        <v>0</v>
      </c>
      <c r="BE38" s="52">
        <f t="shared" si="661"/>
        <v>0</v>
      </c>
      <c r="BF38" s="52">
        <f t="shared" si="661"/>
        <v>0</v>
      </c>
      <c r="BG38" s="52">
        <f t="shared" si="661"/>
        <v>0</v>
      </c>
      <c r="BH38" s="52">
        <f t="shared" si="661"/>
        <v>0</v>
      </c>
      <c r="BI38" s="52">
        <f t="shared" si="661"/>
        <v>0</v>
      </c>
      <c r="BJ38" s="53">
        <f t="shared" si="661"/>
        <v>0</v>
      </c>
      <c r="BK38" s="52">
        <f t="shared" si="661"/>
        <v>0</v>
      </c>
      <c r="BL38" s="52">
        <f t="shared" si="661"/>
        <v>0</v>
      </c>
      <c r="BM38" s="52">
        <f t="shared" si="661"/>
        <v>0</v>
      </c>
      <c r="BN38" s="52">
        <f t="shared" si="661"/>
        <v>0</v>
      </c>
      <c r="BO38" s="53">
        <f t="shared" si="661"/>
        <v>0</v>
      </c>
      <c r="BP38" s="52">
        <f t="shared" si="661"/>
        <v>0</v>
      </c>
      <c r="BQ38" s="54" t="str">
        <f>IFERROR(#REF!/#REF!,"")</f>
        <v/>
      </c>
      <c r="BR38" s="53">
        <f t="shared" ref="BR38:BY38" si="662">SUM(BR37:BR37)</f>
        <v>0</v>
      </c>
      <c r="BS38" s="53">
        <f t="shared" si="662"/>
        <v>0</v>
      </c>
      <c r="BT38" s="53">
        <f t="shared" si="662"/>
        <v>0</v>
      </c>
      <c r="BU38" s="52">
        <f t="shared" si="662"/>
        <v>0</v>
      </c>
      <c r="BV38" s="52">
        <f t="shared" si="662"/>
        <v>0</v>
      </c>
      <c r="BW38" s="52">
        <f t="shared" si="662"/>
        <v>0</v>
      </c>
      <c r="BX38" s="52">
        <f t="shared" si="662"/>
        <v>0</v>
      </c>
      <c r="BY38" s="55">
        <f t="shared" si="662"/>
        <v>0</v>
      </c>
      <c r="BZ38" s="54">
        <f t="shared" ref="BZ38:CX38" si="663">IFERROR(BA38/BA$10,"")</f>
        <v>0</v>
      </c>
      <c r="CA38" s="54">
        <f t="shared" si="663"/>
        <v>0</v>
      </c>
      <c r="CB38" s="54">
        <f t="shared" si="663"/>
        <v>0</v>
      </c>
      <c r="CC38" s="54">
        <f t="shared" si="663"/>
        <v>0</v>
      </c>
      <c r="CD38" s="54">
        <f t="shared" si="663"/>
        <v>0</v>
      </c>
      <c r="CE38" s="54">
        <f t="shared" si="663"/>
        <v>0</v>
      </c>
      <c r="CF38" s="54">
        <f t="shared" si="663"/>
        <v>0</v>
      </c>
      <c r="CG38" s="54">
        <f t="shared" si="663"/>
        <v>0</v>
      </c>
      <c r="CH38" s="54">
        <f t="shared" si="663"/>
        <v>0</v>
      </c>
      <c r="CI38" s="54">
        <f t="shared" si="663"/>
        <v>0</v>
      </c>
      <c r="CJ38" s="54">
        <f t="shared" si="663"/>
        <v>0</v>
      </c>
      <c r="CK38" s="54">
        <f t="shared" si="663"/>
        <v>0</v>
      </c>
      <c r="CL38" s="54">
        <f t="shared" si="663"/>
        <v>0</v>
      </c>
      <c r="CM38" s="54">
        <f t="shared" si="663"/>
        <v>0</v>
      </c>
      <c r="CN38" s="54">
        <f t="shared" si="663"/>
        <v>0</v>
      </c>
      <c r="CO38" s="54">
        <f t="shared" si="663"/>
        <v>0</v>
      </c>
      <c r="CP38" s="54" t="str">
        <f t="shared" si="663"/>
        <v/>
      </c>
      <c r="CQ38" s="54">
        <f t="shared" si="663"/>
        <v>0</v>
      </c>
      <c r="CR38" s="54">
        <f t="shared" si="663"/>
        <v>0</v>
      </c>
      <c r="CS38" s="54">
        <f t="shared" si="663"/>
        <v>0</v>
      </c>
      <c r="CT38" s="54" t="str">
        <f t="shared" si="663"/>
        <v/>
      </c>
      <c r="CU38" s="54" t="str">
        <f t="shared" si="663"/>
        <v/>
      </c>
      <c r="CV38" s="54" t="str">
        <f t="shared" si="663"/>
        <v/>
      </c>
      <c r="CW38" s="54" t="str">
        <f t="shared" si="663"/>
        <v/>
      </c>
      <c r="CX38" s="56">
        <f t="shared" si="663"/>
        <v>0</v>
      </c>
      <c r="CY38" s="57">
        <f t="shared" ref="CY38:DW38" si="664">SUM(CY37:CY37)</f>
        <v>0</v>
      </c>
      <c r="CZ38" s="52">
        <f t="shared" si="664"/>
        <v>0</v>
      </c>
      <c r="DA38" s="52">
        <f t="shared" si="664"/>
        <v>0</v>
      </c>
      <c r="DB38" s="52">
        <f t="shared" si="664"/>
        <v>0</v>
      </c>
      <c r="DC38" s="52">
        <f t="shared" si="664"/>
        <v>0</v>
      </c>
      <c r="DD38" s="52">
        <f t="shared" si="664"/>
        <v>0</v>
      </c>
      <c r="DE38" s="52">
        <f t="shared" si="664"/>
        <v>0</v>
      </c>
      <c r="DF38" s="52">
        <f t="shared" si="664"/>
        <v>0</v>
      </c>
      <c r="DG38" s="52">
        <f t="shared" si="664"/>
        <v>0</v>
      </c>
      <c r="DH38" s="53">
        <f t="shared" si="664"/>
        <v>0</v>
      </c>
      <c r="DI38" s="52">
        <f t="shared" si="664"/>
        <v>0</v>
      </c>
      <c r="DJ38" s="52">
        <f t="shared" si="664"/>
        <v>0</v>
      </c>
      <c r="DK38" s="52">
        <f t="shared" si="664"/>
        <v>0</v>
      </c>
      <c r="DL38" s="52">
        <f t="shared" si="664"/>
        <v>0</v>
      </c>
      <c r="DM38" s="53">
        <f t="shared" si="664"/>
        <v>0</v>
      </c>
      <c r="DN38" s="52">
        <f t="shared" si="664"/>
        <v>0</v>
      </c>
      <c r="DO38" s="52">
        <f t="shared" si="664"/>
        <v>0</v>
      </c>
      <c r="DP38" s="53">
        <f t="shared" si="664"/>
        <v>0</v>
      </c>
      <c r="DQ38" s="53">
        <f t="shared" si="664"/>
        <v>0</v>
      </c>
      <c r="DR38" s="53">
        <f t="shared" si="664"/>
        <v>0</v>
      </c>
      <c r="DS38" s="52">
        <f t="shared" si="664"/>
        <v>0</v>
      </c>
      <c r="DT38" s="52">
        <f t="shared" si="664"/>
        <v>0</v>
      </c>
      <c r="DU38" s="52">
        <f t="shared" si="664"/>
        <v>0</v>
      </c>
      <c r="DV38" s="52">
        <f t="shared" si="664"/>
        <v>0</v>
      </c>
      <c r="DW38" s="55">
        <f t="shared" si="664"/>
        <v>0</v>
      </c>
      <c r="DX38" s="54">
        <f t="shared" ref="DX38:EV38" si="665">IFERROR(CY38/CY$10,"")</f>
        <v>0</v>
      </c>
      <c r="DY38" s="54">
        <f t="shared" si="665"/>
        <v>0</v>
      </c>
      <c r="DZ38" s="54">
        <f t="shared" si="665"/>
        <v>0</v>
      </c>
      <c r="EA38" s="54">
        <f t="shared" si="665"/>
        <v>0</v>
      </c>
      <c r="EB38" s="54">
        <f t="shared" si="665"/>
        <v>0</v>
      </c>
      <c r="EC38" s="54">
        <f t="shared" si="665"/>
        <v>0</v>
      </c>
      <c r="ED38" s="54">
        <f t="shared" si="665"/>
        <v>0</v>
      </c>
      <c r="EE38" s="54">
        <f t="shared" si="665"/>
        <v>0</v>
      </c>
      <c r="EF38" s="54">
        <f t="shared" si="665"/>
        <v>0</v>
      </c>
      <c r="EG38" s="54">
        <f t="shared" si="665"/>
        <v>0</v>
      </c>
      <c r="EH38" s="54">
        <f t="shared" si="665"/>
        <v>0</v>
      </c>
      <c r="EI38" s="54">
        <f t="shared" si="665"/>
        <v>0</v>
      </c>
      <c r="EJ38" s="54">
        <f t="shared" si="665"/>
        <v>0</v>
      </c>
      <c r="EK38" s="54">
        <f t="shared" si="665"/>
        <v>0</v>
      </c>
      <c r="EL38" s="54">
        <f t="shared" si="665"/>
        <v>0</v>
      </c>
      <c r="EM38" s="54">
        <f t="shared" si="665"/>
        <v>0</v>
      </c>
      <c r="EN38" s="54">
        <f t="shared" si="665"/>
        <v>0</v>
      </c>
      <c r="EO38" s="54">
        <f t="shared" si="665"/>
        <v>0</v>
      </c>
      <c r="EP38" s="54">
        <f t="shared" si="665"/>
        <v>0</v>
      </c>
      <c r="EQ38" s="54">
        <f t="shared" si="665"/>
        <v>0</v>
      </c>
      <c r="ER38" s="54" t="str">
        <f t="shared" si="665"/>
        <v/>
      </c>
      <c r="ES38" s="54" t="str">
        <f t="shared" si="665"/>
        <v/>
      </c>
      <c r="ET38" s="54" t="str">
        <f t="shared" si="665"/>
        <v/>
      </c>
      <c r="EU38" s="54" t="str">
        <f t="shared" si="665"/>
        <v/>
      </c>
      <c r="EV38" s="56">
        <f t="shared" si="665"/>
        <v>0</v>
      </c>
      <c r="EW38" s="52">
        <f t="shared" ref="EW38:FU38" si="666">SUM(EW37:EW37)</f>
        <v>0</v>
      </c>
      <c r="EX38" s="52">
        <f t="shared" si="666"/>
        <v>0</v>
      </c>
      <c r="EY38" s="52">
        <f t="shared" si="666"/>
        <v>0</v>
      </c>
      <c r="EZ38" s="52">
        <f t="shared" si="666"/>
        <v>0</v>
      </c>
      <c r="FA38" s="52">
        <f t="shared" si="666"/>
        <v>0</v>
      </c>
      <c r="FB38" s="52">
        <f t="shared" si="666"/>
        <v>0</v>
      </c>
      <c r="FC38" s="52">
        <f t="shared" si="666"/>
        <v>0</v>
      </c>
      <c r="FD38" s="52">
        <f t="shared" si="666"/>
        <v>0</v>
      </c>
      <c r="FE38" s="52">
        <f t="shared" si="666"/>
        <v>0</v>
      </c>
      <c r="FF38" s="53">
        <f t="shared" si="666"/>
        <v>0</v>
      </c>
      <c r="FG38" s="52">
        <f t="shared" si="666"/>
        <v>0</v>
      </c>
      <c r="FH38" s="52">
        <f t="shared" si="666"/>
        <v>0</v>
      </c>
      <c r="FI38" s="52">
        <f t="shared" si="666"/>
        <v>0</v>
      </c>
      <c r="FJ38" s="52">
        <f t="shared" si="666"/>
        <v>0</v>
      </c>
      <c r="FK38" s="53">
        <f t="shared" si="666"/>
        <v>0</v>
      </c>
      <c r="FL38" s="52">
        <f t="shared" si="666"/>
        <v>0</v>
      </c>
      <c r="FM38" s="52">
        <f t="shared" si="666"/>
        <v>0</v>
      </c>
      <c r="FN38" s="53">
        <f t="shared" si="666"/>
        <v>0</v>
      </c>
      <c r="FO38" s="53">
        <f t="shared" si="666"/>
        <v>0</v>
      </c>
      <c r="FP38" s="53">
        <f t="shared" si="666"/>
        <v>0</v>
      </c>
      <c r="FQ38" s="52">
        <f t="shared" si="666"/>
        <v>0</v>
      </c>
      <c r="FR38" s="52">
        <f t="shared" si="666"/>
        <v>0</v>
      </c>
      <c r="FS38" s="52">
        <f t="shared" si="666"/>
        <v>0</v>
      </c>
      <c r="FT38" s="52">
        <f t="shared" si="666"/>
        <v>0</v>
      </c>
      <c r="FU38" s="55">
        <f t="shared" si="666"/>
        <v>0</v>
      </c>
      <c r="FV38" s="54">
        <f t="shared" ref="FV38:GT38" si="667">IFERROR(EW38/EW$10,"")</f>
        <v>0</v>
      </c>
      <c r="FW38" s="54">
        <f t="shared" si="667"/>
        <v>0</v>
      </c>
      <c r="FX38" s="54">
        <f t="shared" si="667"/>
        <v>0</v>
      </c>
      <c r="FY38" s="54">
        <f t="shared" si="667"/>
        <v>0</v>
      </c>
      <c r="FZ38" s="54">
        <f t="shared" si="667"/>
        <v>0</v>
      </c>
      <c r="GA38" s="54">
        <f t="shared" si="667"/>
        <v>0</v>
      </c>
      <c r="GB38" s="54">
        <f t="shared" si="667"/>
        <v>0</v>
      </c>
      <c r="GC38" s="54">
        <f t="shared" si="667"/>
        <v>0</v>
      </c>
      <c r="GD38" s="54">
        <f t="shared" si="667"/>
        <v>0</v>
      </c>
      <c r="GE38" s="54">
        <f t="shared" si="667"/>
        <v>0</v>
      </c>
      <c r="GF38" s="54">
        <f t="shared" si="667"/>
        <v>0</v>
      </c>
      <c r="GG38" s="54">
        <f t="shared" si="667"/>
        <v>0</v>
      </c>
      <c r="GH38" s="54">
        <f t="shared" si="667"/>
        <v>0</v>
      </c>
      <c r="GI38" s="54">
        <f t="shared" si="667"/>
        <v>0</v>
      </c>
      <c r="GJ38" s="54">
        <f t="shared" si="667"/>
        <v>0</v>
      </c>
      <c r="GK38" s="54">
        <f t="shared" si="667"/>
        <v>0</v>
      </c>
      <c r="GL38" s="54">
        <f t="shared" si="667"/>
        <v>0</v>
      </c>
      <c r="GM38" s="54">
        <f t="shared" si="667"/>
        <v>0</v>
      </c>
      <c r="GN38" s="54">
        <f t="shared" si="667"/>
        <v>0</v>
      </c>
      <c r="GO38" s="54">
        <f t="shared" si="667"/>
        <v>0</v>
      </c>
      <c r="GP38" s="54" t="str">
        <f t="shared" si="667"/>
        <v/>
      </c>
      <c r="GQ38" s="54" t="str">
        <f t="shared" si="667"/>
        <v/>
      </c>
      <c r="GR38" s="54" t="str">
        <f t="shared" si="667"/>
        <v/>
      </c>
      <c r="GS38" s="54" t="str">
        <f t="shared" si="667"/>
        <v/>
      </c>
      <c r="GT38" s="56">
        <f t="shared" si="667"/>
        <v>0</v>
      </c>
      <c r="GU38" s="52">
        <f t="shared" ref="GU38:HS38" si="668">SUM(GU37:GU37)</f>
        <v>0</v>
      </c>
      <c r="GV38" s="52">
        <f t="shared" si="668"/>
        <v>0</v>
      </c>
      <c r="GW38" s="52">
        <f t="shared" si="668"/>
        <v>0</v>
      </c>
      <c r="GX38" s="52">
        <f t="shared" si="668"/>
        <v>0</v>
      </c>
      <c r="GY38" s="52">
        <f t="shared" si="668"/>
        <v>0</v>
      </c>
      <c r="GZ38" s="52">
        <f t="shared" si="668"/>
        <v>0</v>
      </c>
      <c r="HA38" s="52">
        <f t="shared" si="668"/>
        <v>0</v>
      </c>
      <c r="HB38" s="52">
        <f t="shared" si="668"/>
        <v>0</v>
      </c>
      <c r="HC38" s="52">
        <f t="shared" si="668"/>
        <v>0</v>
      </c>
      <c r="HD38" s="53">
        <f t="shared" si="668"/>
        <v>0</v>
      </c>
      <c r="HE38" s="52">
        <f t="shared" si="668"/>
        <v>0</v>
      </c>
      <c r="HF38" s="52">
        <f t="shared" si="668"/>
        <v>0</v>
      </c>
      <c r="HG38" s="52">
        <f t="shared" si="668"/>
        <v>0</v>
      </c>
      <c r="HH38" s="52">
        <f t="shared" si="668"/>
        <v>0</v>
      </c>
      <c r="HI38" s="53">
        <f t="shared" si="668"/>
        <v>0</v>
      </c>
      <c r="HJ38" s="52">
        <f t="shared" si="668"/>
        <v>0</v>
      </c>
      <c r="HK38" s="52">
        <f t="shared" si="668"/>
        <v>0</v>
      </c>
      <c r="HL38" s="53">
        <f t="shared" si="668"/>
        <v>0</v>
      </c>
      <c r="HM38" s="53">
        <f t="shared" si="668"/>
        <v>0</v>
      </c>
      <c r="HN38" s="53">
        <f t="shared" si="668"/>
        <v>0</v>
      </c>
      <c r="HO38" s="52">
        <f t="shared" si="668"/>
        <v>0</v>
      </c>
      <c r="HP38" s="53">
        <f t="shared" si="668"/>
        <v>0</v>
      </c>
      <c r="HQ38" s="52">
        <f t="shared" si="668"/>
        <v>0</v>
      </c>
      <c r="HR38" s="52">
        <f t="shared" si="668"/>
        <v>0</v>
      </c>
      <c r="HS38" s="55">
        <f t="shared" si="668"/>
        <v>0</v>
      </c>
      <c r="HT38" s="54">
        <f t="shared" ref="HT38:IR38" si="669">IFERROR(GU38/GU$10,"")</f>
        <v>0</v>
      </c>
      <c r="HU38" s="54">
        <f t="shared" si="669"/>
        <v>0</v>
      </c>
      <c r="HV38" s="54">
        <f t="shared" si="669"/>
        <v>0</v>
      </c>
      <c r="HW38" s="54">
        <f t="shared" si="669"/>
        <v>0</v>
      </c>
      <c r="HX38" s="54">
        <f t="shared" si="669"/>
        <v>0</v>
      </c>
      <c r="HY38" s="54">
        <f t="shared" si="669"/>
        <v>0</v>
      </c>
      <c r="HZ38" s="54">
        <f t="shared" si="669"/>
        <v>0</v>
      </c>
      <c r="IA38" s="54">
        <f t="shared" si="669"/>
        <v>0</v>
      </c>
      <c r="IB38" s="54">
        <f t="shared" si="669"/>
        <v>0</v>
      </c>
      <c r="IC38" s="54">
        <f t="shared" si="669"/>
        <v>0</v>
      </c>
      <c r="ID38" s="54">
        <f t="shared" si="669"/>
        <v>0</v>
      </c>
      <c r="IE38" s="54">
        <f t="shared" si="669"/>
        <v>0</v>
      </c>
      <c r="IF38" s="54" t="str">
        <f t="shared" si="669"/>
        <v/>
      </c>
      <c r="IG38" s="54">
        <f t="shared" si="669"/>
        <v>0</v>
      </c>
      <c r="IH38" s="54">
        <f t="shared" si="669"/>
        <v>0</v>
      </c>
      <c r="II38" s="54">
        <f t="shared" si="669"/>
        <v>0</v>
      </c>
      <c r="IJ38" s="54">
        <f t="shared" si="669"/>
        <v>0</v>
      </c>
      <c r="IK38" s="54">
        <f t="shared" si="669"/>
        <v>0</v>
      </c>
      <c r="IL38" s="54">
        <f t="shared" si="669"/>
        <v>0</v>
      </c>
      <c r="IM38" s="54">
        <f t="shared" si="669"/>
        <v>0</v>
      </c>
      <c r="IN38" s="54">
        <f t="shared" si="669"/>
        <v>0</v>
      </c>
      <c r="IO38" s="54">
        <f t="shared" si="669"/>
        <v>0</v>
      </c>
      <c r="IP38" s="54" t="str">
        <f t="shared" si="669"/>
        <v/>
      </c>
      <c r="IQ38" s="54" t="str">
        <f t="shared" si="669"/>
        <v/>
      </c>
      <c r="IR38" s="56">
        <f t="shared" si="669"/>
        <v>0</v>
      </c>
      <c r="IS38" s="52">
        <f t="shared" ref="IS38:JQ38" si="670">SUM(IS37:IS37)</f>
        <v>0</v>
      </c>
      <c r="IT38" s="52">
        <f t="shared" si="670"/>
        <v>0</v>
      </c>
      <c r="IU38" s="52">
        <f t="shared" si="670"/>
        <v>0</v>
      </c>
      <c r="IV38" s="52">
        <f t="shared" si="670"/>
        <v>0</v>
      </c>
      <c r="IW38" s="52">
        <f t="shared" si="670"/>
        <v>0</v>
      </c>
      <c r="IX38" s="52">
        <f t="shared" si="670"/>
        <v>0</v>
      </c>
      <c r="IY38" s="52">
        <f t="shared" si="670"/>
        <v>0</v>
      </c>
      <c r="IZ38" s="52">
        <f t="shared" si="670"/>
        <v>0</v>
      </c>
      <c r="JA38" s="52">
        <f t="shared" si="670"/>
        <v>0</v>
      </c>
      <c r="JB38" s="53">
        <f t="shared" si="670"/>
        <v>0</v>
      </c>
      <c r="JC38" s="52">
        <f t="shared" si="670"/>
        <v>0</v>
      </c>
      <c r="JD38" s="52">
        <f t="shared" si="670"/>
        <v>0</v>
      </c>
      <c r="JE38" s="52">
        <f t="shared" si="670"/>
        <v>0</v>
      </c>
      <c r="JF38" s="52">
        <f t="shared" si="670"/>
        <v>0</v>
      </c>
      <c r="JG38" s="53">
        <f t="shared" si="670"/>
        <v>0</v>
      </c>
      <c r="JH38" s="52">
        <f t="shared" si="670"/>
        <v>0</v>
      </c>
      <c r="JI38" s="52">
        <f t="shared" si="670"/>
        <v>0</v>
      </c>
      <c r="JJ38" s="53">
        <f t="shared" si="670"/>
        <v>0</v>
      </c>
      <c r="JK38" s="53">
        <f t="shared" si="670"/>
        <v>0</v>
      </c>
      <c r="JL38" s="53">
        <f t="shared" si="670"/>
        <v>0</v>
      </c>
      <c r="JM38" s="52">
        <f t="shared" si="670"/>
        <v>0</v>
      </c>
      <c r="JN38" s="53">
        <f t="shared" si="670"/>
        <v>0</v>
      </c>
      <c r="JO38" s="52">
        <f t="shared" si="670"/>
        <v>0</v>
      </c>
      <c r="JP38" s="52">
        <f t="shared" si="670"/>
        <v>0</v>
      </c>
      <c r="JQ38" s="55">
        <f t="shared" si="670"/>
        <v>0</v>
      </c>
      <c r="JR38" s="54">
        <f t="shared" ref="JR38:KP38" si="671">IFERROR(IS38/IS$10,"")</f>
        <v>0</v>
      </c>
      <c r="JS38" s="54">
        <f t="shared" si="671"/>
        <v>0</v>
      </c>
      <c r="JT38" s="54">
        <f t="shared" si="671"/>
        <v>0</v>
      </c>
      <c r="JU38" s="54">
        <f t="shared" si="671"/>
        <v>0</v>
      </c>
      <c r="JV38" s="54">
        <f t="shared" si="671"/>
        <v>0</v>
      </c>
      <c r="JW38" s="54">
        <f t="shared" si="671"/>
        <v>0</v>
      </c>
      <c r="JX38" s="54">
        <f t="shared" si="671"/>
        <v>0</v>
      </c>
      <c r="JY38" s="54">
        <f t="shared" si="671"/>
        <v>0</v>
      </c>
      <c r="JZ38" s="54">
        <f t="shared" si="671"/>
        <v>0</v>
      </c>
      <c r="KA38" s="54">
        <f t="shared" si="671"/>
        <v>0</v>
      </c>
      <c r="KB38" s="54">
        <f t="shared" si="671"/>
        <v>0</v>
      </c>
      <c r="KC38" s="54">
        <f t="shared" si="671"/>
        <v>0</v>
      </c>
      <c r="KD38" s="54" t="str">
        <f t="shared" si="671"/>
        <v/>
      </c>
      <c r="KE38" s="54">
        <f t="shared" si="671"/>
        <v>0</v>
      </c>
      <c r="KF38" s="54">
        <f t="shared" si="671"/>
        <v>0</v>
      </c>
      <c r="KG38" s="54" t="str">
        <f t="shared" si="671"/>
        <v/>
      </c>
      <c r="KH38" s="54">
        <f t="shared" si="671"/>
        <v>0</v>
      </c>
      <c r="KI38" s="54">
        <f t="shared" si="671"/>
        <v>0</v>
      </c>
      <c r="KJ38" s="54">
        <f t="shared" si="671"/>
        <v>0</v>
      </c>
      <c r="KK38" s="54">
        <f t="shared" si="671"/>
        <v>0</v>
      </c>
      <c r="KL38" s="54">
        <f t="shared" si="671"/>
        <v>0</v>
      </c>
      <c r="KM38" s="54">
        <f t="shared" si="671"/>
        <v>0</v>
      </c>
      <c r="KN38" s="54">
        <f t="shared" si="671"/>
        <v>0</v>
      </c>
      <c r="KO38" s="54" t="str">
        <f t="shared" si="671"/>
        <v/>
      </c>
      <c r="KP38" s="56">
        <f t="shared" si="671"/>
        <v>0</v>
      </c>
      <c r="KQ38" s="52">
        <f t="shared" ref="KQ38:LO38" si="672">SUM(KQ37:KQ37)</f>
        <v>0</v>
      </c>
      <c r="KR38" s="52">
        <f t="shared" si="672"/>
        <v>0</v>
      </c>
      <c r="KS38" s="52">
        <f t="shared" si="672"/>
        <v>0</v>
      </c>
      <c r="KT38" s="52">
        <f t="shared" si="672"/>
        <v>0</v>
      </c>
      <c r="KU38" s="52">
        <f t="shared" si="672"/>
        <v>0</v>
      </c>
      <c r="KV38" s="52">
        <f t="shared" si="672"/>
        <v>0</v>
      </c>
      <c r="KW38" s="52">
        <f t="shared" si="672"/>
        <v>0</v>
      </c>
      <c r="KX38" s="52">
        <f t="shared" si="672"/>
        <v>0</v>
      </c>
      <c r="KY38" s="52">
        <f t="shared" si="672"/>
        <v>0</v>
      </c>
      <c r="KZ38" s="52">
        <f t="shared" si="672"/>
        <v>0</v>
      </c>
      <c r="LA38" s="52">
        <f t="shared" si="672"/>
        <v>0</v>
      </c>
      <c r="LB38" s="52">
        <f t="shared" si="672"/>
        <v>0</v>
      </c>
      <c r="LC38" s="52">
        <f t="shared" si="672"/>
        <v>0</v>
      </c>
      <c r="LD38" s="52">
        <f t="shared" si="672"/>
        <v>0</v>
      </c>
      <c r="LE38" s="52">
        <f t="shared" si="672"/>
        <v>0</v>
      </c>
      <c r="LF38" s="52">
        <f t="shared" si="672"/>
        <v>0</v>
      </c>
      <c r="LG38" s="52">
        <f t="shared" si="672"/>
        <v>0</v>
      </c>
      <c r="LH38" s="52">
        <f t="shared" si="672"/>
        <v>0</v>
      </c>
      <c r="LI38" s="52">
        <f t="shared" si="672"/>
        <v>0</v>
      </c>
      <c r="LJ38" s="52">
        <f t="shared" si="672"/>
        <v>0</v>
      </c>
      <c r="LK38" s="52">
        <f t="shared" si="672"/>
        <v>0</v>
      </c>
      <c r="LL38" s="52">
        <f t="shared" si="672"/>
        <v>0</v>
      </c>
      <c r="LM38" s="52">
        <f t="shared" si="672"/>
        <v>0</v>
      </c>
      <c r="LN38" s="52">
        <f t="shared" si="672"/>
        <v>0</v>
      </c>
      <c r="LO38" s="55">
        <f t="shared" si="672"/>
        <v>0</v>
      </c>
      <c r="LP38" s="54" t="str">
        <f t="shared" ref="LP38:MN38" si="673">IFERROR(KQ38/KQ$10,"")</f>
        <v/>
      </c>
      <c r="LQ38" s="54" t="str">
        <f t="shared" si="673"/>
        <v/>
      </c>
      <c r="LR38" s="54" t="str">
        <f t="shared" si="673"/>
        <v/>
      </c>
      <c r="LS38" s="54" t="str">
        <f t="shared" si="673"/>
        <v/>
      </c>
      <c r="LT38" s="54" t="str">
        <f t="shared" si="673"/>
        <v/>
      </c>
      <c r="LU38" s="54" t="str">
        <f t="shared" si="673"/>
        <v/>
      </c>
      <c r="LV38" s="54" t="str">
        <f t="shared" si="673"/>
        <v/>
      </c>
      <c r="LW38" s="54" t="str">
        <f t="shared" si="673"/>
        <v/>
      </c>
      <c r="LX38" s="54" t="str">
        <f t="shared" si="673"/>
        <v/>
      </c>
      <c r="LY38" s="54" t="str">
        <f t="shared" si="673"/>
        <v/>
      </c>
      <c r="LZ38" s="54" t="str">
        <f t="shared" si="673"/>
        <v/>
      </c>
      <c r="MA38" s="54" t="str">
        <f t="shared" si="673"/>
        <v/>
      </c>
      <c r="MB38" s="54" t="str">
        <f t="shared" si="673"/>
        <v/>
      </c>
      <c r="MC38" s="54" t="str">
        <f t="shared" si="673"/>
        <v/>
      </c>
      <c r="MD38" s="54" t="str">
        <f t="shared" si="673"/>
        <v/>
      </c>
      <c r="ME38" s="54" t="str">
        <f t="shared" si="673"/>
        <v/>
      </c>
      <c r="MF38" s="54" t="str">
        <f t="shared" si="673"/>
        <v/>
      </c>
      <c r="MG38" s="54" t="str">
        <f t="shared" si="673"/>
        <v/>
      </c>
      <c r="MH38" s="54" t="str">
        <f t="shared" si="673"/>
        <v/>
      </c>
      <c r="MI38" s="54" t="str">
        <f t="shared" si="673"/>
        <v/>
      </c>
      <c r="MJ38" s="54" t="str">
        <f t="shared" si="673"/>
        <v/>
      </c>
      <c r="MK38" s="54" t="str">
        <f t="shared" si="673"/>
        <v/>
      </c>
      <c r="ML38" s="54" t="str">
        <f t="shared" si="673"/>
        <v/>
      </c>
      <c r="MM38" s="54" t="str">
        <f t="shared" si="673"/>
        <v/>
      </c>
      <c r="MN38" s="56" t="str">
        <f t="shared" si="673"/>
        <v/>
      </c>
      <c r="MO38" s="52">
        <f t="shared" ref="MO38:NM38" si="674">SUM(MO37:MO37)</f>
        <v>0</v>
      </c>
      <c r="MP38" s="52">
        <f t="shared" si="674"/>
        <v>0</v>
      </c>
      <c r="MQ38" s="52">
        <f t="shared" si="674"/>
        <v>0</v>
      </c>
      <c r="MR38" s="52">
        <f t="shared" si="674"/>
        <v>0</v>
      </c>
      <c r="MS38" s="52">
        <f t="shared" si="674"/>
        <v>0</v>
      </c>
      <c r="MT38" s="52">
        <f t="shared" si="674"/>
        <v>0</v>
      </c>
      <c r="MU38" s="52">
        <f t="shared" si="674"/>
        <v>0</v>
      </c>
      <c r="MV38" s="52">
        <f t="shared" si="674"/>
        <v>0</v>
      </c>
      <c r="MW38" s="52">
        <f t="shared" si="674"/>
        <v>0</v>
      </c>
      <c r="MX38" s="52">
        <f t="shared" si="674"/>
        <v>0</v>
      </c>
      <c r="MY38" s="52">
        <f t="shared" si="674"/>
        <v>0</v>
      </c>
      <c r="MZ38" s="52">
        <f t="shared" si="674"/>
        <v>0</v>
      </c>
      <c r="NA38" s="52">
        <f t="shared" si="674"/>
        <v>0</v>
      </c>
      <c r="NB38" s="52">
        <f t="shared" si="674"/>
        <v>0</v>
      </c>
      <c r="NC38" s="52">
        <f t="shared" si="674"/>
        <v>0</v>
      </c>
      <c r="ND38" s="52">
        <f t="shared" si="674"/>
        <v>0</v>
      </c>
      <c r="NE38" s="52">
        <f t="shared" si="674"/>
        <v>0</v>
      </c>
      <c r="NF38" s="52">
        <f t="shared" si="674"/>
        <v>0</v>
      </c>
      <c r="NG38" s="52">
        <f t="shared" si="674"/>
        <v>0</v>
      </c>
      <c r="NH38" s="52">
        <f t="shared" si="674"/>
        <v>0</v>
      </c>
      <c r="NI38" s="52">
        <f t="shared" si="674"/>
        <v>0</v>
      </c>
      <c r="NJ38" s="52">
        <f t="shared" si="674"/>
        <v>0</v>
      </c>
      <c r="NK38" s="52">
        <f t="shared" si="674"/>
        <v>0</v>
      </c>
      <c r="NL38" s="52">
        <f t="shared" si="674"/>
        <v>0</v>
      </c>
      <c r="NM38" s="55">
        <f t="shared" si="674"/>
        <v>0</v>
      </c>
      <c r="NN38" s="54" t="str">
        <f t="shared" ref="NN38:OL38" si="675">IFERROR(MO38/MO$10,"")</f>
        <v/>
      </c>
      <c r="NO38" s="54" t="str">
        <f t="shared" si="675"/>
        <v/>
      </c>
      <c r="NP38" s="54" t="str">
        <f t="shared" si="675"/>
        <v/>
      </c>
      <c r="NQ38" s="54" t="str">
        <f t="shared" si="675"/>
        <v/>
      </c>
      <c r="NR38" s="54" t="str">
        <f t="shared" si="675"/>
        <v/>
      </c>
      <c r="NS38" s="54" t="str">
        <f t="shared" si="675"/>
        <v/>
      </c>
      <c r="NT38" s="54" t="str">
        <f t="shared" si="675"/>
        <v/>
      </c>
      <c r="NU38" s="54" t="str">
        <f t="shared" si="675"/>
        <v/>
      </c>
      <c r="NV38" s="54" t="str">
        <f t="shared" si="675"/>
        <v/>
      </c>
      <c r="NW38" s="54" t="str">
        <f t="shared" si="675"/>
        <v/>
      </c>
      <c r="NX38" s="54" t="str">
        <f t="shared" si="675"/>
        <v/>
      </c>
      <c r="NY38" s="54" t="str">
        <f t="shared" si="675"/>
        <v/>
      </c>
      <c r="NZ38" s="54" t="str">
        <f t="shared" si="675"/>
        <v/>
      </c>
      <c r="OA38" s="54" t="str">
        <f t="shared" si="675"/>
        <v/>
      </c>
      <c r="OB38" s="54" t="str">
        <f t="shared" si="675"/>
        <v/>
      </c>
      <c r="OC38" s="54" t="str">
        <f t="shared" si="675"/>
        <v/>
      </c>
      <c r="OD38" s="54" t="str">
        <f t="shared" si="675"/>
        <v/>
      </c>
      <c r="OE38" s="54" t="str">
        <f t="shared" si="675"/>
        <v/>
      </c>
      <c r="OF38" s="54" t="str">
        <f t="shared" si="675"/>
        <v/>
      </c>
      <c r="OG38" s="54" t="str">
        <f t="shared" si="675"/>
        <v/>
      </c>
      <c r="OH38" s="54" t="str">
        <f t="shared" si="675"/>
        <v/>
      </c>
      <c r="OI38" s="54" t="str">
        <f t="shared" si="675"/>
        <v/>
      </c>
      <c r="OJ38" s="54" t="str">
        <f t="shared" si="675"/>
        <v/>
      </c>
      <c r="OK38" s="54" t="str">
        <f t="shared" si="675"/>
        <v/>
      </c>
      <c r="OL38" s="56" t="str">
        <f t="shared" si="675"/>
        <v/>
      </c>
      <c r="OM38" s="52">
        <f t="shared" ref="OM38:PK38" si="676">SUM(OM37:OM37)</f>
        <v>0</v>
      </c>
      <c r="ON38" s="52">
        <f t="shared" si="676"/>
        <v>0</v>
      </c>
      <c r="OO38" s="52">
        <f t="shared" si="676"/>
        <v>0</v>
      </c>
      <c r="OP38" s="52">
        <f t="shared" si="676"/>
        <v>0</v>
      </c>
      <c r="OQ38" s="52">
        <f t="shared" si="676"/>
        <v>0</v>
      </c>
      <c r="OR38" s="52">
        <f t="shared" si="676"/>
        <v>0</v>
      </c>
      <c r="OS38" s="52">
        <f t="shared" si="676"/>
        <v>0</v>
      </c>
      <c r="OT38" s="52">
        <f t="shared" si="676"/>
        <v>0</v>
      </c>
      <c r="OU38" s="52">
        <f t="shared" si="676"/>
        <v>0</v>
      </c>
      <c r="OV38" s="52">
        <f t="shared" si="676"/>
        <v>0</v>
      </c>
      <c r="OW38" s="52">
        <f t="shared" si="676"/>
        <v>0</v>
      </c>
      <c r="OX38" s="52">
        <f t="shared" si="676"/>
        <v>0</v>
      </c>
      <c r="OY38" s="52">
        <f t="shared" si="676"/>
        <v>0</v>
      </c>
      <c r="OZ38" s="52">
        <f t="shared" si="676"/>
        <v>0</v>
      </c>
      <c r="PA38" s="52">
        <f t="shared" si="676"/>
        <v>0</v>
      </c>
      <c r="PB38" s="52">
        <f t="shared" si="676"/>
        <v>0</v>
      </c>
      <c r="PC38" s="52">
        <f t="shared" si="676"/>
        <v>0</v>
      </c>
      <c r="PD38" s="52">
        <f t="shared" si="676"/>
        <v>0</v>
      </c>
      <c r="PE38" s="52">
        <f t="shared" si="676"/>
        <v>0</v>
      </c>
      <c r="PF38" s="52">
        <f t="shared" si="676"/>
        <v>0</v>
      </c>
      <c r="PG38" s="52">
        <f t="shared" si="676"/>
        <v>0</v>
      </c>
      <c r="PH38" s="52">
        <f t="shared" si="676"/>
        <v>0</v>
      </c>
      <c r="PI38" s="52">
        <f t="shared" si="676"/>
        <v>0</v>
      </c>
      <c r="PJ38" s="52">
        <f t="shared" si="676"/>
        <v>0</v>
      </c>
      <c r="PK38" s="55">
        <f t="shared" si="676"/>
        <v>0</v>
      </c>
      <c r="PL38" s="54" t="str">
        <f t="shared" ref="PL38:QJ38" si="677">IFERROR(OM38/OM$10,"")</f>
        <v/>
      </c>
      <c r="PM38" s="54" t="str">
        <f t="shared" si="677"/>
        <v/>
      </c>
      <c r="PN38" s="54" t="str">
        <f t="shared" si="677"/>
        <v/>
      </c>
      <c r="PO38" s="54" t="str">
        <f t="shared" si="677"/>
        <v/>
      </c>
      <c r="PP38" s="54" t="str">
        <f t="shared" si="677"/>
        <v/>
      </c>
      <c r="PQ38" s="54" t="str">
        <f t="shared" si="677"/>
        <v/>
      </c>
      <c r="PR38" s="54" t="str">
        <f t="shared" si="677"/>
        <v/>
      </c>
      <c r="PS38" s="54" t="str">
        <f t="shared" si="677"/>
        <v/>
      </c>
      <c r="PT38" s="54" t="str">
        <f t="shared" si="677"/>
        <v/>
      </c>
      <c r="PU38" s="54" t="str">
        <f t="shared" si="677"/>
        <v/>
      </c>
      <c r="PV38" s="54" t="str">
        <f t="shared" si="677"/>
        <v/>
      </c>
      <c r="PW38" s="54" t="str">
        <f t="shared" si="677"/>
        <v/>
      </c>
      <c r="PX38" s="54" t="str">
        <f t="shared" si="677"/>
        <v/>
      </c>
      <c r="PY38" s="54" t="str">
        <f t="shared" si="677"/>
        <v/>
      </c>
      <c r="PZ38" s="54" t="str">
        <f t="shared" si="677"/>
        <v/>
      </c>
      <c r="QA38" s="54" t="str">
        <f t="shared" si="677"/>
        <v/>
      </c>
      <c r="QB38" s="54" t="str">
        <f t="shared" si="677"/>
        <v/>
      </c>
      <c r="QC38" s="54" t="str">
        <f t="shared" si="677"/>
        <v/>
      </c>
      <c r="QD38" s="54" t="str">
        <f t="shared" si="677"/>
        <v/>
      </c>
      <c r="QE38" s="54" t="str">
        <f t="shared" si="677"/>
        <v/>
      </c>
      <c r="QF38" s="54" t="str">
        <f t="shared" si="677"/>
        <v/>
      </c>
      <c r="QG38" s="54" t="str">
        <f t="shared" si="677"/>
        <v/>
      </c>
      <c r="QH38" s="54" t="str">
        <f t="shared" si="677"/>
        <v/>
      </c>
      <c r="QI38" s="54" t="str">
        <f t="shared" si="677"/>
        <v/>
      </c>
      <c r="QJ38" s="56" t="str">
        <f t="shared" si="677"/>
        <v/>
      </c>
      <c r="QK38" s="52">
        <f t="shared" ref="QK38:RI38" si="678">SUM(QK37:QK37)</f>
        <v>0</v>
      </c>
      <c r="QL38" s="52">
        <f t="shared" si="678"/>
        <v>0</v>
      </c>
      <c r="QM38" s="52">
        <f t="shared" si="678"/>
        <v>0</v>
      </c>
      <c r="QN38" s="52">
        <f t="shared" si="678"/>
        <v>0</v>
      </c>
      <c r="QO38" s="52">
        <f t="shared" si="678"/>
        <v>0</v>
      </c>
      <c r="QP38" s="52">
        <f t="shared" si="678"/>
        <v>0</v>
      </c>
      <c r="QQ38" s="52">
        <f t="shared" si="678"/>
        <v>0</v>
      </c>
      <c r="QR38" s="52">
        <f t="shared" si="678"/>
        <v>0</v>
      </c>
      <c r="QS38" s="52">
        <f t="shared" si="678"/>
        <v>0</v>
      </c>
      <c r="QT38" s="52">
        <f t="shared" si="678"/>
        <v>0</v>
      </c>
      <c r="QU38" s="52">
        <f t="shared" si="678"/>
        <v>0</v>
      </c>
      <c r="QV38" s="52">
        <f t="shared" si="678"/>
        <v>0</v>
      </c>
      <c r="QW38" s="52">
        <f t="shared" si="678"/>
        <v>0</v>
      </c>
      <c r="QX38" s="52">
        <f t="shared" si="678"/>
        <v>0</v>
      </c>
      <c r="QY38" s="52">
        <f t="shared" si="678"/>
        <v>0</v>
      </c>
      <c r="QZ38" s="52">
        <f t="shared" si="678"/>
        <v>0</v>
      </c>
      <c r="RA38" s="52">
        <f t="shared" si="678"/>
        <v>0</v>
      </c>
      <c r="RB38" s="52">
        <f t="shared" si="678"/>
        <v>0</v>
      </c>
      <c r="RC38" s="52">
        <f t="shared" si="678"/>
        <v>0</v>
      </c>
      <c r="RD38" s="52">
        <f t="shared" si="678"/>
        <v>0</v>
      </c>
      <c r="RE38" s="52">
        <f t="shared" si="678"/>
        <v>0</v>
      </c>
      <c r="RF38" s="52">
        <f t="shared" si="678"/>
        <v>0</v>
      </c>
      <c r="RG38" s="52">
        <f t="shared" si="678"/>
        <v>0</v>
      </c>
      <c r="RH38" s="52">
        <f t="shared" si="678"/>
        <v>0</v>
      </c>
      <c r="RI38" s="55">
        <f t="shared" si="678"/>
        <v>0</v>
      </c>
      <c r="RJ38" s="54" t="str">
        <f t="shared" ref="RJ38:SH38" si="679">IFERROR(QK38/QK$10,"")</f>
        <v/>
      </c>
      <c r="RK38" s="54" t="str">
        <f t="shared" si="679"/>
        <v/>
      </c>
      <c r="RL38" s="54" t="str">
        <f t="shared" si="679"/>
        <v/>
      </c>
      <c r="RM38" s="54" t="str">
        <f t="shared" si="679"/>
        <v/>
      </c>
      <c r="RN38" s="54" t="str">
        <f t="shared" si="679"/>
        <v/>
      </c>
      <c r="RO38" s="54" t="str">
        <f t="shared" si="679"/>
        <v/>
      </c>
      <c r="RP38" s="54" t="str">
        <f t="shared" si="679"/>
        <v/>
      </c>
      <c r="RQ38" s="54" t="str">
        <f t="shared" si="679"/>
        <v/>
      </c>
      <c r="RR38" s="54" t="str">
        <f t="shared" si="679"/>
        <v/>
      </c>
      <c r="RS38" s="54" t="str">
        <f t="shared" si="679"/>
        <v/>
      </c>
      <c r="RT38" s="54" t="str">
        <f t="shared" si="679"/>
        <v/>
      </c>
      <c r="RU38" s="54" t="str">
        <f t="shared" si="679"/>
        <v/>
      </c>
      <c r="RV38" s="54" t="str">
        <f t="shared" si="679"/>
        <v/>
      </c>
      <c r="RW38" s="54" t="str">
        <f t="shared" si="679"/>
        <v/>
      </c>
      <c r="RX38" s="54" t="str">
        <f t="shared" si="679"/>
        <v/>
      </c>
      <c r="RY38" s="54" t="str">
        <f t="shared" si="679"/>
        <v/>
      </c>
      <c r="RZ38" s="54" t="str">
        <f t="shared" si="679"/>
        <v/>
      </c>
      <c r="SA38" s="54" t="str">
        <f t="shared" si="679"/>
        <v/>
      </c>
      <c r="SB38" s="54" t="str">
        <f t="shared" si="679"/>
        <v/>
      </c>
      <c r="SC38" s="54" t="str">
        <f t="shared" si="679"/>
        <v/>
      </c>
      <c r="SD38" s="54" t="str">
        <f t="shared" si="679"/>
        <v/>
      </c>
      <c r="SE38" s="54" t="str">
        <f t="shared" si="679"/>
        <v/>
      </c>
      <c r="SF38" s="54" t="str">
        <f t="shared" si="679"/>
        <v/>
      </c>
      <c r="SG38" s="54" t="str">
        <f t="shared" si="679"/>
        <v/>
      </c>
      <c r="SH38" s="56" t="str">
        <f t="shared" si="679"/>
        <v/>
      </c>
      <c r="SI38" s="52">
        <f t="shared" ref="SI38:TG38" si="680">SUM(SI37:SI37)</f>
        <v>0</v>
      </c>
      <c r="SJ38" s="52">
        <f t="shared" si="680"/>
        <v>0</v>
      </c>
      <c r="SK38" s="52">
        <f t="shared" si="680"/>
        <v>0</v>
      </c>
      <c r="SL38" s="52">
        <f t="shared" si="680"/>
        <v>0</v>
      </c>
      <c r="SM38" s="52">
        <f t="shared" si="680"/>
        <v>0</v>
      </c>
      <c r="SN38" s="52">
        <f t="shared" si="680"/>
        <v>0</v>
      </c>
      <c r="SO38" s="52">
        <f t="shared" si="680"/>
        <v>0</v>
      </c>
      <c r="SP38" s="52">
        <f t="shared" si="680"/>
        <v>0</v>
      </c>
      <c r="SQ38" s="52">
        <f t="shared" si="680"/>
        <v>0</v>
      </c>
      <c r="SR38" s="52">
        <f t="shared" si="680"/>
        <v>0</v>
      </c>
      <c r="SS38" s="52">
        <f t="shared" si="680"/>
        <v>0</v>
      </c>
      <c r="ST38" s="52">
        <f t="shared" si="680"/>
        <v>0</v>
      </c>
      <c r="SU38" s="52">
        <f t="shared" si="680"/>
        <v>0</v>
      </c>
      <c r="SV38" s="52">
        <f t="shared" si="680"/>
        <v>0</v>
      </c>
      <c r="SW38" s="52">
        <f t="shared" si="680"/>
        <v>0</v>
      </c>
      <c r="SX38" s="52">
        <f t="shared" si="680"/>
        <v>0</v>
      </c>
      <c r="SY38" s="52">
        <f t="shared" si="680"/>
        <v>0</v>
      </c>
      <c r="SZ38" s="52">
        <f t="shared" si="680"/>
        <v>0</v>
      </c>
      <c r="TA38" s="52">
        <f t="shared" si="680"/>
        <v>0</v>
      </c>
      <c r="TB38" s="52">
        <f t="shared" si="680"/>
        <v>0</v>
      </c>
      <c r="TC38" s="52">
        <f t="shared" si="680"/>
        <v>0</v>
      </c>
      <c r="TD38" s="52">
        <f t="shared" si="680"/>
        <v>0</v>
      </c>
      <c r="TE38" s="52">
        <f t="shared" si="680"/>
        <v>0</v>
      </c>
      <c r="TF38" s="52">
        <f t="shared" si="680"/>
        <v>0</v>
      </c>
      <c r="TG38" s="55">
        <f t="shared" si="680"/>
        <v>0</v>
      </c>
      <c r="TH38" s="54" t="str">
        <f t="shared" ref="TH38:UA38" si="681">IFERROR(SI38/SI$10,"")</f>
        <v/>
      </c>
      <c r="TI38" s="54" t="str">
        <f t="shared" si="681"/>
        <v/>
      </c>
      <c r="TJ38" s="54" t="str">
        <f t="shared" si="681"/>
        <v/>
      </c>
      <c r="TK38" s="54" t="str">
        <f t="shared" si="681"/>
        <v/>
      </c>
      <c r="TL38" s="54" t="str">
        <f t="shared" si="681"/>
        <v/>
      </c>
      <c r="TM38" s="54" t="str">
        <f t="shared" si="681"/>
        <v/>
      </c>
      <c r="TN38" s="54" t="str">
        <f t="shared" si="681"/>
        <v/>
      </c>
      <c r="TO38" s="54" t="str">
        <f t="shared" si="681"/>
        <v/>
      </c>
      <c r="TP38" s="54" t="str">
        <f t="shared" si="681"/>
        <v/>
      </c>
      <c r="TQ38" s="54" t="str">
        <f t="shared" si="681"/>
        <v/>
      </c>
      <c r="TR38" s="54" t="str">
        <f t="shared" si="681"/>
        <v/>
      </c>
      <c r="TS38" s="54" t="str">
        <f t="shared" si="681"/>
        <v/>
      </c>
      <c r="TT38" s="54" t="str">
        <f t="shared" si="681"/>
        <v/>
      </c>
      <c r="TU38" s="54" t="str">
        <f t="shared" si="681"/>
        <v/>
      </c>
      <c r="TV38" s="54" t="str">
        <f t="shared" si="681"/>
        <v/>
      </c>
      <c r="TW38" s="54" t="str">
        <f t="shared" si="681"/>
        <v/>
      </c>
      <c r="TX38" s="54" t="str">
        <f t="shared" si="681"/>
        <v/>
      </c>
      <c r="TY38" s="54" t="str">
        <f t="shared" si="681"/>
        <v/>
      </c>
      <c r="TZ38" s="54" t="str">
        <f t="shared" si="681"/>
        <v/>
      </c>
      <c r="UA38" s="54" t="str">
        <f t="shared" si="681"/>
        <v/>
      </c>
      <c r="UB38" s="54" t="str">
        <f t="shared" ref="UB38:UG38" si="682">IFERROR(TB38/TB$10,"")</f>
        <v/>
      </c>
      <c r="UC38" s="54" t="str">
        <f t="shared" si="682"/>
        <v/>
      </c>
      <c r="UD38" s="54" t="str">
        <f t="shared" si="682"/>
        <v/>
      </c>
      <c r="UE38" s="54" t="str">
        <f t="shared" si="682"/>
        <v/>
      </c>
      <c r="UF38" s="54" t="str">
        <f t="shared" si="682"/>
        <v/>
      </c>
      <c r="UG38" s="56" t="str">
        <f t="shared" si="682"/>
        <v/>
      </c>
      <c r="UH38" s="52">
        <f t="shared" ref="UH38:VF38" si="683">SUM(UH37:UH37)</f>
        <v>0</v>
      </c>
      <c r="UI38" s="52">
        <f t="shared" si="683"/>
        <v>0</v>
      </c>
      <c r="UJ38" s="52">
        <f t="shared" si="683"/>
        <v>0</v>
      </c>
      <c r="UK38" s="52">
        <f t="shared" si="683"/>
        <v>0</v>
      </c>
      <c r="UL38" s="52">
        <f t="shared" si="683"/>
        <v>0</v>
      </c>
      <c r="UM38" s="52">
        <f t="shared" si="683"/>
        <v>0</v>
      </c>
      <c r="UN38" s="52">
        <f t="shared" si="683"/>
        <v>0</v>
      </c>
      <c r="UO38" s="52">
        <f t="shared" si="683"/>
        <v>0</v>
      </c>
      <c r="UP38" s="52">
        <f t="shared" si="683"/>
        <v>0</v>
      </c>
      <c r="UQ38" s="52">
        <f t="shared" si="683"/>
        <v>0</v>
      </c>
      <c r="UR38" s="52">
        <f t="shared" si="683"/>
        <v>0</v>
      </c>
      <c r="US38" s="52">
        <f t="shared" si="683"/>
        <v>0</v>
      </c>
      <c r="UT38" s="52">
        <f t="shared" si="683"/>
        <v>0</v>
      </c>
      <c r="UU38" s="52">
        <f t="shared" si="683"/>
        <v>0</v>
      </c>
      <c r="UV38" s="52">
        <f t="shared" si="683"/>
        <v>0</v>
      </c>
      <c r="UW38" s="52">
        <f t="shared" si="683"/>
        <v>0</v>
      </c>
      <c r="UX38" s="52">
        <f t="shared" si="683"/>
        <v>0</v>
      </c>
      <c r="UY38" s="52">
        <f t="shared" si="683"/>
        <v>0</v>
      </c>
      <c r="UZ38" s="52">
        <f t="shared" si="683"/>
        <v>0</v>
      </c>
      <c r="VA38" s="52">
        <f t="shared" si="683"/>
        <v>0</v>
      </c>
      <c r="VB38" s="52">
        <f t="shared" si="683"/>
        <v>0</v>
      </c>
      <c r="VC38" s="52">
        <f t="shared" si="683"/>
        <v>0</v>
      </c>
      <c r="VD38" s="52">
        <f t="shared" si="683"/>
        <v>0</v>
      </c>
      <c r="VE38" s="52">
        <f t="shared" si="683"/>
        <v>0</v>
      </c>
      <c r="VF38" s="55">
        <f t="shared" si="683"/>
        <v>0</v>
      </c>
      <c r="VG38" s="54" t="str">
        <f t="shared" ref="VG38:WE38" si="684">IFERROR(UH38/UH$10,"")</f>
        <v/>
      </c>
      <c r="VH38" s="54" t="str">
        <f t="shared" si="684"/>
        <v/>
      </c>
      <c r="VI38" s="54" t="str">
        <f t="shared" si="684"/>
        <v/>
      </c>
      <c r="VJ38" s="54" t="str">
        <f t="shared" si="684"/>
        <v/>
      </c>
      <c r="VK38" s="54" t="str">
        <f t="shared" si="684"/>
        <v/>
      </c>
      <c r="VL38" s="54" t="str">
        <f t="shared" si="684"/>
        <v/>
      </c>
      <c r="VM38" s="54" t="str">
        <f t="shared" si="684"/>
        <v/>
      </c>
      <c r="VN38" s="54" t="str">
        <f t="shared" si="684"/>
        <v/>
      </c>
      <c r="VO38" s="54" t="str">
        <f t="shared" si="684"/>
        <v/>
      </c>
      <c r="VP38" s="54" t="str">
        <f t="shared" si="684"/>
        <v/>
      </c>
      <c r="VQ38" s="54" t="str">
        <f t="shared" si="684"/>
        <v/>
      </c>
      <c r="VR38" s="54" t="str">
        <f t="shared" si="684"/>
        <v/>
      </c>
      <c r="VS38" s="54" t="str">
        <f t="shared" si="684"/>
        <v/>
      </c>
      <c r="VT38" s="54" t="str">
        <f t="shared" si="684"/>
        <v/>
      </c>
      <c r="VU38" s="54" t="str">
        <f t="shared" si="684"/>
        <v/>
      </c>
      <c r="VV38" s="54" t="str">
        <f t="shared" si="684"/>
        <v/>
      </c>
      <c r="VW38" s="54" t="str">
        <f t="shared" si="684"/>
        <v/>
      </c>
      <c r="VX38" s="54" t="str">
        <f t="shared" si="684"/>
        <v/>
      </c>
      <c r="VY38" s="54" t="str">
        <f t="shared" si="684"/>
        <v/>
      </c>
      <c r="VZ38" s="54" t="str">
        <f t="shared" si="684"/>
        <v/>
      </c>
      <c r="WA38" s="54" t="str">
        <f t="shared" si="684"/>
        <v/>
      </c>
      <c r="WB38" s="54" t="str">
        <f t="shared" si="684"/>
        <v/>
      </c>
      <c r="WC38" s="54" t="str">
        <f t="shared" si="684"/>
        <v/>
      </c>
      <c r="WD38" s="54" t="str">
        <f t="shared" si="684"/>
        <v/>
      </c>
      <c r="WE38" s="56" t="str">
        <f t="shared" si="684"/>
        <v/>
      </c>
      <c r="WF38" s="52">
        <f t="shared" ref="WF38:XD38" si="685">SUM(WF37:WF37)</f>
        <v>0</v>
      </c>
      <c r="WG38" s="52">
        <f t="shared" si="685"/>
        <v>0</v>
      </c>
      <c r="WH38" s="52">
        <f t="shared" si="685"/>
        <v>0</v>
      </c>
      <c r="WI38" s="52">
        <f t="shared" si="685"/>
        <v>0</v>
      </c>
      <c r="WJ38" s="52">
        <f t="shared" si="685"/>
        <v>0</v>
      </c>
      <c r="WK38" s="52">
        <f t="shared" si="685"/>
        <v>0</v>
      </c>
      <c r="WL38" s="52">
        <f t="shared" si="685"/>
        <v>0</v>
      </c>
      <c r="WM38" s="52">
        <f t="shared" si="685"/>
        <v>0</v>
      </c>
      <c r="WN38" s="52">
        <f t="shared" si="685"/>
        <v>0</v>
      </c>
      <c r="WO38" s="52">
        <f t="shared" si="685"/>
        <v>0</v>
      </c>
      <c r="WP38" s="52">
        <f t="shared" si="685"/>
        <v>0</v>
      </c>
      <c r="WQ38" s="52">
        <f t="shared" si="685"/>
        <v>0</v>
      </c>
      <c r="WR38" s="52">
        <f t="shared" si="685"/>
        <v>0</v>
      </c>
      <c r="WS38" s="52">
        <f t="shared" si="685"/>
        <v>0</v>
      </c>
      <c r="WT38" s="52">
        <f t="shared" si="685"/>
        <v>0</v>
      </c>
      <c r="WU38" s="52">
        <f t="shared" si="685"/>
        <v>0</v>
      </c>
      <c r="WV38" s="52">
        <f t="shared" si="685"/>
        <v>0</v>
      </c>
      <c r="WW38" s="52">
        <f t="shared" si="685"/>
        <v>0</v>
      </c>
      <c r="WX38" s="52">
        <f t="shared" si="685"/>
        <v>0</v>
      </c>
      <c r="WY38" s="52">
        <f t="shared" si="685"/>
        <v>0</v>
      </c>
      <c r="WZ38" s="52">
        <f t="shared" si="685"/>
        <v>0</v>
      </c>
      <c r="XA38" s="52">
        <f t="shared" si="685"/>
        <v>0</v>
      </c>
      <c r="XB38" s="52">
        <f t="shared" si="685"/>
        <v>0</v>
      </c>
      <c r="XC38" s="52">
        <f t="shared" si="685"/>
        <v>0</v>
      </c>
      <c r="XD38" s="55">
        <f t="shared" si="685"/>
        <v>0</v>
      </c>
      <c r="XE38" s="54">
        <f t="shared" ref="XE38:YC38" si="686">IFERROR(WF38/WF$10,"")</f>
        <v>0</v>
      </c>
      <c r="XF38" s="54">
        <f t="shared" si="686"/>
        <v>0</v>
      </c>
      <c r="XG38" s="54">
        <f t="shared" si="686"/>
        <v>0</v>
      </c>
      <c r="XH38" s="54">
        <f t="shared" si="686"/>
        <v>0</v>
      </c>
      <c r="XI38" s="54">
        <f t="shared" si="686"/>
        <v>0</v>
      </c>
      <c r="XJ38" s="54">
        <f t="shared" si="686"/>
        <v>0</v>
      </c>
      <c r="XK38" s="54">
        <f t="shared" si="686"/>
        <v>0</v>
      </c>
      <c r="XL38" s="54">
        <f t="shared" si="686"/>
        <v>0</v>
      </c>
      <c r="XM38" s="54">
        <f t="shared" si="686"/>
        <v>0</v>
      </c>
      <c r="XN38" s="54">
        <f t="shared" si="686"/>
        <v>0</v>
      </c>
      <c r="XO38" s="54">
        <f t="shared" si="686"/>
        <v>0</v>
      </c>
      <c r="XP38" s="54">
        <f t="shared" si="686"/>
        <v>0</v>
      </c>
      <c r="XQ38" s="54">
        <f t="shared" si="686"/>
        <v>0</v>
      </c>
      <c r="XR38" s="54">
        <f t="shared" si="686"/>
        <v>0</v>
      </c>
      <c r="XS38" s="54">
        <f t="shared" si="686"/>
        <v>0</v>
      </c>
      <c r="XT38" s="54">
        <f t="shared" si="686"/>
        <v>0</v>
      </c>
      <c r="XU38" s="54">
        <f t="shared" si="686"/>
        <v>0</v>
      </c>
      <c r="XV38" s="54">
        <f t="shared" si="686"/>
        <v>0</v>
      </c>
      <c r="XW38" s="54">
        <f t="shared" si="686"/>
        <v>0</v>
      </c>
      <c r="XX38" s="54">
        <f t="shared" si="686"/>
        <v>0</v>
      </c>
      <c r="XY38" s="54">
        <f t="shared" si="686"/>
        <v>0</v>
      </c>
      <c r="XZ38" s="54">
        <f t="shared" si="686"/>
        <v>0</v>
      </c>
      <c r="YA38" s="54">
        <f t="shared" si="686"/>
        <v>0</v>
      </c>
      <c r="YB38" s="54" t="str">
        <f t="shared" si="686"/>
        <v/>
      </c>
      <c r="YC38" s="56">
        <f t="shared" si="686"/>
        <v>0</v>
      </c>
    </row>
    <row r="39" s="18" customFormat="1" customHeight="1" spans="1:653">
      <c r="A39" s="75"/>
      <c r="B39" s="44" t="s">
        <v>88</v>
      </c>
      <c r="C39" s="45">
        <v>612.7272</v>
      </c>
      <c r="D39" s="45">
        <v>10.2263223630636</v>
      </c>
      <c r="E39" s="45">
        <v>983.016447748989</v>
      </c>
      <c r="F39" s="45">
        <v>286.521950796332</v>
      </c>
      <c r="G39" s="45">
        <v>238.820392619701</v>
      </c>
      <c r="H39" s="45">
        <v>613.610262573417</v>
      </c>
      <c r="I39" s="45">
        <v>1774.22919304475</v>
      </c>
      <c r="J39" s="45">
        <v>95.7324398460967</v>
      </c>
      <c r="K39" s="45">
        <v>143.305271922784</v>
      </c>
      <c r="L39" s="46">
        <v>792.744067059302</v>
      </c>
      <c r="M39" s="45">
        <v>81.5352</v>
      </c>
      <c r="N39" s="45">
        <v>69.4656</v>
      </c>
      <c r="O39" s="45">
        <v>36.2933832068788</v>
      </c>
      <c r="P39" s="45">
        <v>324.28</v>
      </c>
      <c r="Q39" s="46">
        <v>778.609346512267</v>
      </c>
      <c r="R39" s="45">
        <v>112.618847786381</v>
      </c>
      <c r="S39" s="40" t="s">
        <v>89</v>
      </c>
      <c r="T39" s="45">
        <v>506.324826137704</v>
      </c>
      <c r="U39" s="45">
        <v>513.43864100477</v>
      </c>
      <c r="V39" s="45">
        <v>210.374896428699</v>
      </c>
      <c r="W39" s="45"/>
      <c r="X39" s="46"/>
      <c r="Y39" s="45"/>
      <c r="Z39" s="45"/>
      <c r="AA39" s="47">
        <f>SUM(C39:Z39)</f>
        <v>8183.87428905113</v>
      </c>
      <c r="AB39" s="40">
        <f t="shared" ref="AB39:AZ39" si="687">IFERROR(C39/C$10,"")</f>
        <v>0.00199256005186459</v>
      </c>
      <c r="AC39" s="40">
        <f t="shared" si="687"/>
        <v>0.000614591081622383</v>
      </c>
      <c r="AD39" s="40">
        <f t="shared" si="687"/>
        <v>0.00548546898328362</v>
      </c>
      <c r="AE39" s="40">
        <f t="shared" si="687"/>
        <v>0.00200971963996121</v>
      </c>
      <c r="AF39" s="40">
        <f t="shared" si="687"/>
        <v>0.00277824541119353</v>
      </c>
      <c r="AG39" s="40">
        <f t="shared" si="687"/>
        <v>0.00415664731744537</v>
      </c>
      <c r="AH39" s="40">
        <f t="shared" si="687"/>
        <v>0.00406192939993089</v>
      </c>
      <c r="AI39" s="40">
        <f t="shared" si="687"/>
        <v>0.00175106468432515</v>
      </c>
      <c r="AJ39" s="40">
        <f t="shared" si="687"/>
        <v>0.00234999409526735</v>
      </c>
      <c r="AK39" s="40">
        <f t="shared" si="687"/>
        <v>0.00235641413909973</v>
      </c>
      <c r="AL39" s="40">
        <f t="shared" si="687"/>
        <v>0.0029842040885344</v>
      </c>
      <c r="AM39" s="40">
        <f t="shared" si="687"/>
        <v>0.00151000586259359</v>
      </c>
      <c r="AN39" s="40">
        <f t="shared" si="687"/>
        <v>0.0183382344623992</v>
      </c>
      <c r="AO39" s="40">
        <f t="shared" si="687"/>
        <v>0.00287268982470911</v>
      </c>
      <c r="AP39" s="40">
        <f t="shared" si="687"/>
        <v>0.00262472775522674</v>
      </c>
      <c r="AQ39" s="40">
        <f t="shared" si="687"/>
        <v>0.00319595616842258</v>
      </c>
      <c r="AR39" s="40" t="str">
        <f t="shared" si="687"/>
        <v/>
      </c>
      <c r="AS39" s="40">
        <f t="shared" si="687"/>
        <v>0.00176712779985615</v>
      </c>
      <c r="AT39" s="40">
        <f t="shared" si="687"/>
        <v>0.00251388969351846</v>
      </c>
      <c r="AU39" s="40">
        <f t="shared" si="687"/>
        <v>0.00240099530424668</v>
      </c>
      <c r="AV39" s="40" t="str">
        <f t="shared" si="687"/>
        <v/>
      </c>
      <c r="AW39" s="40" t="str">
        <f t="shared" si="687"/>
        <v/>
      </c>
      <c r="AX39" s="40" t="str">
        <f t="shared" si="687"/>
        <v/>
      </c>
      <c r="AY39" s="40" t="str">
        <f t="shared" si="687"/>
        <v/>
      </c>
      <c r="AZ39" s="41">
        <f t="shared" si="687"/>
        <v>0.00285468463649804</v>
      </c>
      <c r="BA39" s="45">
        <v>359.64425</v>
      </c>
      <c r="BB39" s="45">
        <v>7.85485090037897</v>
      </c>
      <c r="BC39" s="45">
        <v>611.319740231501</v>
      </c>
      <c r="BD39" s="45">
        <v>177.879712094577</v>
      </c>
      <c r="BE39" s="45">
        <v>139.340404299766</v>
      </c>
      <c r="BF39" s="45">
        <v>436.22009888202</v>
      </c>
      <c r="BG39" s="45">
        <v>942.563518771953</v>
      </c>
      <c r="BH39" s="45">
        <v>85.8018952637822</v>
      </c>
      <c r="BI39" s="45">
        <v>137.584594062197</v>
      </c>
      <c r="BJ39" s="46">
        <v>360.045908537082</v>
      </c>
      <c r="BK39" s="45">
        <v>36.654</v>
      </c>
      <c r="BL39" s="45">
        <v>24.4229</v>
      </c>
      <c r="BM39" s="45">
        <v>2.82908163265306</v>
      </c>
      <c r="BN39" s="45">
        <v>144.64725</v>
      </c>
      <c r="BO39" s="46">
        <v>479.977416567889</v>
      </c>
      <c r="BP39" s="45">
        <v>37.9186807904942</v>
      </c>
      <c r="BQ39" s="40" t="s">
        <v>89</v>
      </c>
      <c r="BR39" s="46">
        <v>273.601707529412</v>
      </c>
      <c r="BS39" s="46">
        <v>398.041358597384</v>
      </c>
      <c r="BT39" s="46">
        <v>132.443489060954</v>
      </c>
      <c r="BU39" s="45"/>
      <c r="BV39" s="45"/>
      <c r="BW39" s="45"/>
      <c r="BX39" s="45"/>
      <c r="BY39" s="47">
        <f>SUM(BA39:BX39)</f>
        <v>4788.79085722204</v>
      </c>
      <c r="BZ39" s="40">
        <f t="shared" ref="BZ39:CX39" si="688">IFERROR(BA39/BA$10,"")</f>
        <v>0.00180853623642459</v>
      </c>
      <c r="CA39" s="40">
        <f t="shared" si="688"/>
        <v>0.000707263832009184</v>
      </c>
      <c r="CB39" s="40">
        <f t="shared" si="688"/>
        <v>0.00430535420188817</v>
      </c>
      <c r="CC39" s="40">
        <f t="shared" si="688"/>
        <v>0.00187443886445346</v>
      </c>
      <c r="CD39" s="40">
        <f t="shared" si="688"/>
        <v>0.00209872732152425</v>
      </c>
      <c r="CE39" s="40">
        <f t="shared" si="688"/>
        <v>0.00388791674646121</v>
      </c>
      <c r="CF39" s="40">
        <f t="shared" si="688"/>
        <v>0.00344903673074266</v>
      </c>
      <c r="CG39" s="40">
        <f t="shared" si="688"/>
        <v>0.00194307890274581</v>
      </c>
      <c r="CH39" s="40">
        <f t="shared" si="688"/>
        <v>0.00445228480410656</v>
      </c>
      <c r="CI39" s="40">
        <f t="shared" si="688"/>
        <v>0.0020150697281212</v>
      </c>
      <c r="CJ39" s="40">
        <f t="shared" si="688"/>
        <v>0.00212774973659998</v>
      </c>
      <c r="CK39" s="40">
        <f t="shared" si="688"/>
        <v>0.00106139405072792</v>
      </c>
      <c r="CL39" s="40">
        <f t="shared" si="688"/>
        <v>0.00370929806300388</v>
      </c>
      <c r="CM39" s="40">
        <f t="shared" si="688"/>
        <v>0.00216599569188519</v>
      </c>
      <c r="CN39" s="40">
        <f t="shared" si="688"/>
        <v>0.00200227116861221</v>
      </c>
      <c r="CO39" s="40">
        <f t="shared" si="688"/>
        <v>0.00225468081305086</v>
      </c>
      <c r="CP39" s="40" t="str">
        <f t="shared" si="688"/>
        <v/>
      </c>
      <c r="CQ39" s="40">
        <f t="shared" si="688"/>
        <v>0.00131820262425435</v>
      </c>
      <c r="CR39" s="40">
        <f t="shared" si="688"/>
        <v>0.00200250407035786</v>
      </c>
      <c r="CS39" s="40">
        <f t="shared" si="688"/>
        <v>0.00198790193106822</v>
      </c>
      <c r="CT39" s="40" t="str">
        <f t="shared" si="688"/>
        <v/>
      </c>
      <c r="CU39" s="40" t="str">
        <f t="shared" si="688"/>
        <v/>
      </c>
      <c r="CV39" s="40" t="str">
        <f t="shared" si="688"/>
        <v/>
      </c>
      <c r="CW39" s="40" t="str">
        <f t="shared" si="688"/>
        <v/>
      </c>
      <c r="CX39" s="41">
        <f t="shared" si="688"/>
        <v>0.00240675092975794</v>
      </c>
      <c r="CY39" s="48">
        <v>717.2102</v>
      </c>
      <c r="CZ39" s="45">
        <v>32.7208992105848</v>
      </c>
      <c r="DA39" s="45">
        <v>1524.41365845994</v>
      </c>
      <c r="DB39" s="45">
        <v>379.194151434362</v>
      </c>
      <c r="DC39" s="45">
        <v>316.577333869229</v>
      </c>
      <c r="DD39" s="45">
        <v>827.774593675696</v>
      </c>
      <c r="DE39" s="45">
        <v>1998.1513099569</v>
      </c>
      <c r="DF39" s="45">
        <v>227.038768718882</v>
      </c>
      <c r="DG39" s="45">
        <v>342.585279315944</v>
      </c>
      <c r="DH39" s="46">
        <v>693.299150562849</v>
      </c>
      <c r="DI39" s="45">
        <v>106.8522</v>
      </c>
      <c r="DJ39" s="45">
        <v>107.0613</v>
      </c>
      <c r="DK39" s="45">
        <v>0</v>
      </c>
      <c r="DL39" s="45">
        <v>347.8608</v>
      </c>
      <c r="DM39" s="46">
        <v>1194.169426531</v>
      </c>
      <c r="DN39" s="45">
        <v>51.5838077308264</v>
      </c>
      <c r="DO39" s="45">
        <v>44.0869807185489</v>
      </c>
      <c r="DP39" s="46">
        <v>666.690250517718</v>
      </c>
      <c r="DQ39" s="46">
        <v>767.594934495236</v>
      </c>
      <c r="DR39" s="46">
        <v>284.076990594782</v>
      </c>
      <c r="DS39" s="45"/>
      <c r="DT39" s="45"/>
      <c r="DU39" s="45"/>
      <c r="DV39" s="45"/>
      <c r="DW39" s="47">
        <f>SUM(CY39:DV39)</f>
        <v>10628.9420357925</v>
      </c>
      <c r="DX39" s="40">
        <f t="shared" ref="DX39:EV39" si="689">IFERROR(CY39/CY$10,"")</f>
        <v>0.00188996073564888</v>
      </c>
      <c r="DY39" s="40">
        <f t="shared" si="689"/>
        <v>0.000641786093602952</v>
      </c>
      <c r="DZ39" s="40">
        <f t="shared" si="689"/>
        <v>0.00440438686887253</v>
      </c>
      <c r="EA39" s="40">
        <f t="shared" si="689"/>
        <v>0.00148790762679931</v>
      </c>
      <c r="EB39" s="40">
        <f t="shared" si="689"/>
        <v>0.00266318885497009</v>
      </c>
      <c r="EC39" s="40">
        <f t="shared" si="689"/>
        <v>0.00351930735488808</v>
      </c>
      <c r="ED39" s="40">
        <f t="shared" si="689"/>
        <v>0.00381211036730371</v>
      </c>
      <c r="EE39" s="40">
        <f t="shared" si="689"/>
        <v>0.00154683545086809</v>
      </c>
      <c r="EF39" s="40">
        <f t="shared" si="689"/>
        <v>0.0047544758571047</v>
      </c>
      <c r="EG39" s="40">
        <f t="shared" si="689"/>
        <v>0.00219162983065318</v>
      </c>
      <c r="EH39" s="40">
        <f t="shared" si="689"/>
        <v>0.00226587580711549</v>
      </c>
      <c r="EI39" s="40">
        <f t="shared" si="689"/>
        <v>0.00148261822268833</v>
      </c>
      <c r="EJ39" s="40">
        <f t="shared" si="689"/>
        <v>0</v>
      </c>
      <c r="EK39" s="40">
        <f t="shared" si="689"/>
        <v>0.00230246021007638</v>
      </c>
      <c r="EL39" s="40">
        <f t="shared" si="689"/>
        <v>0.00224442202403653</v>
      </c>
      <c r="EM39" s="40">
        <f t="shared" si="689"/>
        <v>0.00299548316636169</v>
      </c>
      <c r="EN39" s="40">
        <f t="shared" si="689"/>
        <v>0.00133667512017859</v>
      </c>
      <c r="EO39" s="40">
        <f t="shared" si="689"/>
        <v>0.0014912911428687</v>
      </c>
      <c r="EP39" s="40">
        <f t="shared" si="689"/>
        <v>0.00238884881529377</v>
      </c>
      <c r="EQ39" s="40">
        <f t="shared" si="689"/>
        <v>0.00196793366504437</v>
      </c>
      <c r="ER39" s="40" t="str">
        <f t="shared" si="689"/>
        <v/>
      </c>
      <c r="ES39" s="40" t="str">
        <f t="shared" si="689"/>
        <v/>
      </c>
      <c r="ET39" s="40" t="str">
        <f t="shared" si="689"/>
        <v/>
      </c>
      <c r="EU39" s="40" t="str">
        <f t="shared" si="689"/>
        <v/>
      </c>
      <c r="EV39" s="41">
        <f t="shared" si="689"/>
        <v>0.00252429623697507</v>
      </c>
      <c r="EW39" s="45">
        <v>839.046</v>
      </c>
      <c r="EX39" s="45">
        <v>33.1602749038366</v>
      </c>
      <c r="EY39" s="45">
        <v>1706.60204378359</v>
      </c>
      <c r="EZ39" s="45">
        <v>716.756211238392</v>
      </c>
      <c r="FA39" s="45">
        <v>192.1429400585</v>
      </c>
      <c r="FB39" s="45">
        <v>1148.29245654924</v>
      </c>
      <c r="FC39" s="45">
        <v>2176.9144862554</v>
      </c>
      <c r="FD39" s="45">
        <v>142.918016637014</v>
      </c>
      <c r="FE39" s="45">
        <v>511.796618865946</v>
      </c>
      <c r="FF39" s="46">
        <v>844.0977940506</v>
      </c>
      <c r="FG39" s="45">
        <v>94.4495</v>
      </c>
      <c r="FH39" s="45">
        <v>84.40965</v>
      </c>
      <c r="FI39" s="45">
        <v>0</v>
      </c>
      <c r="FJ39" s="45">
        <v>394.68105</v>
      </c>
      <c r="FK39" s="46">
        <v>1297.63343227016</v>
      </c>
      <c r="FL39" s="45">
        <v>13.9389209365456</v>
      </c>
      <c r="FM39" s="45">
        <v>166.638760269281</v>
      </c>
      <c r="FN39" s="46">
        <v>702.625264736886</v>
      </c>
      <c r="FO39" s="46">
        <v>853.307816764485</v>
      </c>
      <c r="FP39" s="46">
        <v>286.998272496735</v>
      </c>
      <c r="FQ39" s="45"/>
      <c r="FR39" s="45"/>
      <c r="FS39" s="45"/>
      <c r="FT39" s="45"/>
      <c r="FU39" s="47">
        <f>SUM(EW39:FT39)</f>
        <v>12206.4095098166</v>
      </c>
      <c r="FV39" s="40">
        <f t="shared" ref="FV39:GT39" si="690">IFERROR(EW39/EW$10,"")</f>
        <v>0.00269775692684242</v>
      </c>
      <c r="FW39" s="40">
        <f t="shared" si="690"/>
        <v>0.000971752448521463</v>
      </c>
      <c r="FX39" s="40">
        <f t="shared" si="690"/>
        <v>0.00591388936827558</v>
      </c>
      <c r="FY39" s="40">
        <f t="shared" si="690"/>
        <v>0.00241047126966254</v>
      </c>
      <c r="FZ39" s="40">
        <f t="shared" si="690"/>
        <v>0.00255212781507783</v>
      </c>
      <c r="GA39" s="40">
        <f t="shared" si="690"/>
        <v>0.00594475260984393</v>
      </c>
      <c r="GB39" s="40">
        <f t="shared" si="690"/>
        <v>0.00488835197897528</v>
      </c>
      <c r="GC39" s="40">
        <f t="shared" si="690"/>
        <v>0.0026087380180108</v>
      </c>
      <c r="GD39" s="40">
        <f t="shared" si="690"/>
        <v>0.006226827106051</v>
      </c>
      <c r="GE39" s="40">
        <f t="shared" si="690"/>
        <v>0.00231799864898994</v>
      </c>
      <c r="GF39" s="40">
        <f t="shared" si="690"/>
        <v>0.00205800757664566</v>
      </c>
      <c r="GG39" s="40">
        <f t="shared" si="690"/>
        <v>0.00151784604866586</v>
      </c>
      <c r="GH39" s="40">
        <f t="shared" si="690"/>
        <v>0</v>
      </c>
      <c r="GI39" s="40">
        <f t="shared" si="690"/>
        <v>0.00277222023288334</v>
      </c>
      <c r="GJ39" s="40">
        <f t="shared" si="690"/>
        <v>0.00250864568709171</v>
      </c>
      <c r="GK39" s="40">
        <f t="shared" si="690"/>
        <v>0.0063316424646012</v>
      </c>
      <c r="GL39" s="40">
        <f t="shared" si="690"/>
        <v>0.00173317552141038</v>
      </c>
      <c r="GM39" s="40">
        <f t="shared" si="690"/>
        <v>0.00180335471650357</v>
      </c>
      <c r="GN39" s="40">
        <f t="shared" si="690"/>
        <v>0.00251425445691037</v>
      </c>
      <c r="GO39" s="40">
        <f t="shared" si="690"/>
        <v>0.00218241952771355</v>
      </c>
      <c r="GP39" s="40" t="str">
        <f t="shared" si="690"/>
        <v/>
      </c>
      <c r="GQ39" s="40" t="str">
        <f t="shared" si="690"/>
        <v/>
      </c>
      <c r="GR39" s="40" t="str">
        <f t="shared" si="690"/>
        <v/>
      </c>
      <c r="GS39" s="40" t="str">
        <f t="shared" si="690"/>
        <v/>
      </c>
      <c r="GT39" s="41">
        <f t="shared" si="690"/>
        <v>0.00315732719947168</v>
      </c>
      <c r="GU39" s="45">
        <v>649.11625</v>
      </c>
      <c r="GV39" s="45">
        <v>64.04</v>
      </c>
      <c r="GW39" s="45">
        <v>1441.23</v>
      </c>
      <c r="GX39" s="45">
        <v>1183.18</v>
      </c>
      <c r="GY39" s="45">
        <v>240.31</v>
      </c>
      <c r="GZ39" s="45">
        <v>1846.28</v>
      </c>
      <c r="HA39" s="45">
        <v>3663.18</v>
      </c>
      <c r="HB39" s="45">
        <v>106.29</v>
      </c>
      <c r="HC39" s="45">
        <v>2055.64</v>
      </c>
      <c r="HD39" s="46">
        <v>861.535097311906</v>
      </c>
      <c r="HE39" s="45">
        <v>105.0946</v>
      </c>
      <c r="HF39" s="45">
        <v>73.748</v>
      </c>
      <c r="HG39" s="45"/>
      <c r="HH39" s="45">
        <v>358.8173</v>
      </c>
      <c r="HI39" s="46">
        <v>1321.75298480096</v>
      </c>
      <c r="HJ39" s="45">
        <v>6.76</v>
      </c>
      <c r="HK39" s="45">
        <v>145.659710429847</v>
      </c>
      <c r="HL39" s="46">
        <v>676.619539620838</v>
      </c>
      <c r="HM39" s="46">
        <v>799.863982916814</v>
      </c>
      <c r="HN39" s="46">
        <v>310.698360997875</v>
      </c>
      <c r="HO39" s="45">
        <v>0.861242407668615</v>
      </c>
      <c r="HP39" s="46">
        <v>227.612162909737</v>
      </c>
      <c r="HQ39" s="45"/>
      <c r="HR39" s="45"/>
      <c r="HS39" s="47">
        <f>SUM(GU39:HR39)</f>
        <v>16138.2892313956</v>
      </c>
      <c r="HT39" s="40">
        <f t="shared" ref="HT39:IR39" si="691">IFERROR(GU39/GU$10,"")</f>
        <v>0.00243798129535624</v>
      </c>
      <c r="HU39" s="40">
        <f t="shared" si="691"/>
        <v>0.00280090727702299</v>
      </c>
      <c r="HV39" s="40">
        <f t="shared" si="691"/>
        <v>0.00701850876447991</v>
      </c>
      <c r="HW39" s="40">
        <f t="shared" si="691"/>
        <v>0.0044447165881792</v>
      </c>
      <c r="HX39" s="40">
        <f t="shared" si="691"/>
        <v>0.00597555371657505</v>
      </c>
      <c r="HY39" s="40">
        <f t="shared" si="691"/>
        <v>0.0103536496912374</v>
      </c>
      <c r="HZ39" s="40">
        <f t="shared" si="691"/>
        <v>0.00782238644179473</v>
      </c>
      <c r="IA39" s="40">
        <f t="shared" si="691"/>
        <v>0.00795440938753523</v>
      </c>
      <c r="IB39" s="40">
        <f t="shared" si="691"/>
        <v>0.0150518056579952</v>
      </c>
      <c r="IC39" s="40">
        <f t="shared" si="691"/>
        <v>0.00221558783801589</v>
      </c>
      <c r="ID39" s="40">
        <f t="shared" si="691"/>
        <v>0.00221319909412118</v>
      </c>
      <c r="IE39" s="40">
        <f t="shared" si="691"/>
        <v>0.00163330138250807</v>
      </c>
      <c r="IF39" s="40" t="str">
        <f t="shared" si="691"/>
        <v/>
      </c>
      <c r="IG39" s="40">
        <f t="shared" si="691"/>
        <v>0.00276894193319471</v>
      </c>
      <c r="IH39" s="40">
        <f t="shared" si="691"/>
        <v>0.00249613307472586</v>
      </c>
      <c r="II39" s="40">
        <f t="shared" si="691"/>
        <v>0.0220195439739414</v>
      </c>
      <c r="IJ39" s="40">
        <f t="shared" si="691"/>
        <v>0.00178870200749658</v>
      </c>
      <c r="IK39" s="40">
        <f t="shared" si="691"/>
        <v>0.00157867235487344</v>
      </c>
      <c r="IL39" s="40">
        <f t="shared" si="691"/>
        <v>0.00250798437497333</v>
      </c>
      <c r="IM39" s="40">
        <f t="shared" si="691"/>
        <v>0.00217048294581626</v>
      </c>
      <c r="IN39" s="40">
        <f t="shared" si="691"/>
        <v>0.00198178104760599</v>
      </c>
      <c r="IO39" s="40">
        <f t="shared" si="691"/>
        <v>0.00209722517576677</v>
      </c>
      <c r="IP39" s="40" t="str">
        <f t="shared" si="691"/>
        <v/>
      </c>
      <c r="IQ39" s="40" t="str">
        <f t="shared" si="691"/>
        <v/>
      </c>
      <c r="IR39" s="41">
        <f t="shared" si="691"/>
        <v>0.00422534375811049</v>
      </c>
      <c r="IS39" s="45">
        <v>630.097655368176</v>
      </c>
      <c r="IT39" s="45">
        <v>33.7297295210148</v>
      </c>
      <c r="IU39" s="45">
        <v>940.633900329408</v>
      </c>
      <c r="IV39" s="45">
        <v>544.589363382871</v>
      </c>
      <c r="IW39" s="45">
        <v>127.645395753018</v>
      </c>
      <c r="IX39" s="45">
        <v>1164.44904911022</v>
      </c>
      <c r="IY39" s="45">
        <v>1827.05583215503</v>
      </c>
      <c r="IZ39" s="45">
        <v>84.0038138272552</v>
      </c>
      <c r="JA39" s="45">
        <v>507.524596806502</v>
      </c>
      <c r="JB39" s="46">
        <v>791.192025827831</v>
      </c>
      <c r="JC39" s="45">
        <v>73.603</v>
      </c>
      <c r="JD39" s="45">
        <v>43.6332</v>
      </c>
      <c r="JE39" s="45"/>
      <c r="JF39" s="45">
        <v>338.178</v>
      </c>
      <c r="JG39" s="46">
        <v>952.730272643623</v>
      </c>
      <c r="JH39" s="45"/>
      <c r="JI39" s="45">
        <v>180.416898854578</v>
      </c>
      <c r="JJ39" s="46">
        <v>552.902829052202</v>
      </c>
      <c r="JK39" s="46">
        <v>600.432013604461</v>
      </c>
      <c r="JL39" s="46">
        <v>395.460311326913</v>
      </c>
      <c r="JM39" s="45">
        <v>12.0237306403619</v>
      </c>
      <c r="JN39" s="46">
        <v>192.999124267174</v>
      </c>
      <c r="JO39" s="45">
        <v>44.1620514778953</v>
      </c>
      <c r="JP39" s="45"/>
      <c r="JQ39" s="47">
        <f>SUM(IS39:JP39)</f>
        <v>10037.4627939485</v>
      </c>
      <c r="JR39" s="40">
        <f t="shared" ref="JR39:KP39" si="692">IFERROR(IS39/IS$10,"")</f>
        <v>0.00260220498715075</v>
      </c>
      <c r="JS39" s="40">
        <f t="shared" si="692"/>
        <v>0.00179985579272275</v>
      </c>
      <c r="JT39" s="40">
        <f t="shared" si="692"/>
        <v>0.00558762917781139</v>
      </c>
      <c r="JU39" s="40">
        <f t="shared" si="692"/>
        <v>0.00263499974783104</v>
      </c>
      <c r="JV39" s="40">
        <f t="shared" si="692"/>
        <v>0.00343825796600288</v>
      </c>
      <c r="JW39" s="40">
        <f t="shared" si="692"/>
        <v>0.00581067908882453</v>
      </c>
      <c r="JX39" s="40">
        <f t="shared" si="692"/>
        <v>0.00430147556386861</v>
      </c>
      <c r="JY39" s="40">
        <f t="shared" si="692"/>
        <v>0.00605407149009553</v>
      </c>
      <c r="JZ39" s="40">
        <f t="shared" si="692"/>
        <v>0.00391414801307429</v>
      </c>
      <c r="KA39" s="40">
        <f t="shared" si="692"/>
        <v>0.00234868471685409</v>
      </c>
      <c r="KB39" s="40">
        <f t="shared" si="692"/>
        <v>0.00205242276401</v>
      </c>
      <c r="KC39" s="40">
        <f t="shared" si="692"/>
        <v>0.00177003772666423</v>
      </c>
      <c r="KD39" s="40" t="str">
        <f t="shared" si="692"/>
        <v/>
      </c>
      <c r="KE39" s="40">
        <f t="shared" si="692"/>
        <v>0.0027598135217463</v>
      </c>
      <c r="KF39" s="40">
        <f t="shared" si="692"/>
        <v>0.00232514935234337</v>
      </c>
      <c r="KG39" s="40" t="str">
        <f t="shared" si="692"/>
        <v/>
      </c>
      <c r="KH39" s="40">
        <f t="shared" si="692"/>
        <v>0.00184479544274502</v>
      </c>
      <c r="KI39" s="40">
        <f t="shared" si="692"/>
        <v>0.00140604249596665</v>
      </c>
      <c r="KJ39" s="40">
        <f t="shared" si="692"/>
        <v>0.00271829319486615</v>
      </c>
      <c r="KK39" s="40">
        <f t="shared" si="692"/>
        <v>0.00204893679210054</v>
      </c>
      <c r="KL39" s="40">
        <f t="shared" si="692"/>
        <v>0.00178079744313612</v>
      </c>
      <c r="KM39" s="40">
        <f t="shared" si="692"/>
        <v>0.00182735942777048</v>
      </c>
      <c r="KN39" s="40">
        <f t="shared" si="692"/>
        <v>0.00153330021560668</v>
      </c>
      <c r="KO39" s="40" t="str">
        <f t="shared" si="692"/>
        <v/>
      </c>
      <c r="KP39" s="41">
        <f t="shared" si="692"/>
        <v>0.00293710231090763</v>
      </c>
      <c r="KQ39" s="45"/>
      <c r="KR39" s="45"/>
      <c r="KS39" s="45"/>
      <c r="KT39" s="45"/>
      <c r="KU39" s="45"/>
      <c r="KV39" s="45"/>
      <c r="KW39" s="45"/>
      <c r="KX39" s="45"/>
      <c r="KY39" s="45"/>
      <c r="KZ39" s="45"/>
      <c r="LA39" s="45"/>
      <c r="LB39" s="45"/>
      <c r="LC39" s="45"/>
      <c r="LD39" s="45"/>
      <c r="LE39" s="45"/>
      <c r="LF39" s="45"/>
      <c r="LG39" s="45"/>
      <c r="LH39" s="45"/>
      <c r="LI39" s="45"/>
      <c r="LJ39" s="45"/>
      <c r="LK39" s="45"/>
      <c r="LL39" s="45"/>
      <c r="LM39" s="45"/>
      <c r="LN39" s="45"/>
      <c r="LO39" s="47">
        <f>SUM(KQ39:LN39)</f>
        <v>0</v>
      </c>
      <c r="LP39" s="40" t="str">
        <f t="shared" ref="LP39:MN39" si="693">IFERROR(KQ39/KQ$10,"")</f>
        <v/>
      </c>
      <c r="LQ39" s="40" t="str">
        <f t="shared" si="693"/>
        <v/>
      </c>
      <c r="LR39" s="40" t="str">
        <f t="shared" si="693"/>
        <v/>
      </c>
      <c r="LS39" s="40" t="str">
        <f t="shared" si="693"/>
        <v/>
      </c>
      <c r="LT39" s="40" t="str">
        <f t="shared" si="693"/>
        <v/>
      </c>
      <c r="LU39" s="40" t="str">
        <f t="shared" si="693"/>
        <v/>
      </c>
      <c r="LV39" s="40" t="str">
        <f t="shared" si="693"/>
        <v/>
      </c>
      <c r="LW39" s="40" t="str">
        <f t="shared" si="693"/>
        <v/>
      </c>
      <c r="LX39" s="40" t="str">
        <f t="shared" si="693"/>
        <v/>
      </c>
      <c r="LY39" s="40" t="str">
        <f t="shared" si="693"/>
        <v/>
      </c>
      <c r="LZ39" s="40" t="str">
        <f t="shared" si="693"/>
        <v/>
      </c>
      <c r="MA39" s="40" t="str">
        <f t="shared" si="693"/>
        <v/>
      </c>
      <c r="MB39" s="40" t="str">
        <f t="shared" si="693"/>
        <v/>
      </c>
      <c r="MC39" s="40" t="str">
        <f t="shared" si="693"/>
        <v/>
      </c>
      <c r="MD39" s="40" t="str">
        <f t="shared" si="693"/>
        <v/>
      </c>
      <c r="ME39" s="40" t="str">
        <f t="shared" si="693"/>
        <v/>
      </c>
      <c r="MF39" s="40" t="str">
        <f t="shared" si="693"/>
        <v/>
      </c>
      <c r="MG39" s="40" t="str">
        <f t="shared" si="693"/>
        <v/>
      </c>
      <c r="MH39" s="40" t="str">
        <f t="shared" si="693"/>
        <v/>
      </c>
      <c r="MI39" s="40" t="str">
        <f t="shared" si="693"/>
        <v/>
      </c>
      <c r="MJ39" s="40" t="str">
        <f t="shared" si="693"/>
        <v/>
      </c>
      <c r="MK39" s="40" t="str">
        <f t="shared" si="693"/>
        <v/>
      </c>
      <c r="ML39" s="40" t="str">
        <f t="shared" si="693"/>
        <v/>
      </c>
      <c r="MM39" s="40" t="str">
        <f t="shared" si="693"/>
        <v/>
      </c>
      <c r="MN39" s="41" t="str">
        <f t="shared" si="693"/>
        <v/>
      </c>
      <c r="MO39" s="45"/>
      <c r="MP39" s="45"/>
      <c r="MQ39" s="45"/>
      <c r="MR39" s="45"/>
      <c r="MS39" s="45"/>
      <c r="MT39" s="45"/>
      <c r="MU39" s="45"/>
      <c r="MV39" s="45"/>
      <c r="MW39" s="45"/>
      <c r="MX39" s="45"/>
      <c r="MY39" s="45"/>
      <c r="MZ39" s="45"/>
      <c r="NA39" s="45"/>
      <c r="NB39" s="45"/>
      <c r="NC39" s="45"/>
      <c r="ND39" s="45"/>
      <c r="NE39" s="45"/>
      <c r="NF39" s="45"/>
      <c r="NG39" s="45"/>
      <c r="NH39" s="45"/>
      <c r="NI39" s="45"/>
      <c r="NJ39" s="45"/>
      <c r="NK39" s="45"/>
      <c r="NL39" s="45"/>
      <c r="NM39" s="47">
        <f>SUM(MO39:NL39)</f>
        <v>0</v>
      </c>
      <c r="NN39" s="40" t="str">
        <f t="shared" ref="NN39:OL39" si="694">IFERROR(MO39/MO$10,"")</f>
        <v/>
      </c>
      <c r="NO39" s="40" t="str">
        <f t="shared" si="694"/>
        <v/>
      </c>
      <c r="NP39" s="40" t="str">
        <f t="shared" si="694"/>
        <v/>
      </c>
      <c r="NQ39" s="40" t="str">
        <f t="shared" si="694"/>
        <v/>
      </c>
      <c r="NR39" s="40" t="str">
        <f t="shared" si="694"/>
        <v/>
      </c>
      <c r="NS39" s="40" t="str">
        <f t="shared" si="694"/>
        <v/>
      </c>
      <c r="NT39" s="40" t="str">
        <f t="shared" si="694"/>
        <v/>
      </c>
      <c r="NU39" s="40" t="str">
        <f t="shared" si="694"/>
        <v/>
      </c>
      <c r="NV39" s="40" t="str">
        <f t="shared" si="694"/>
        <v/>
      </c>
      <c r="NW39" s="40" t="str">
        <f t="shared" si="694"/>
        <v/>
      </c>
      <c r="NX39" s="40" t="str">
        <f t="shared" si="694"/>
        <v/>
      </c>
      <c r="NY39" s="40" t="str">
        <f t="shared" si="694"/>
        <v/>
      </c>
      <c r="NZ39" s="40" t="str">
        <f t="shared" si="694"/>
        <v/>
      </c>
      <c r="OA39" s="40" t="str">
        <f t="shared" si="694"/>
        <v/>
      </c>
      <c r="OB39" s="40" t="str">
        <f t="shared" si="694"/>
        <v/>
      </c>
      <c r="OC39" s="40" t="str">
        <f t="shared" si="694"/>
        <v/>
      </c>
      <c r="OD39" s="40" t="str">
        <f t="shared" si="694"/>
        <v/>
      </c>
      <c r="OE39" s="40" t="str">
        <f t="shared" si="694"/>
        <v/>
      </c>
      <c r="OF39" s="40" t="str">
        <f t="shared" si="694"/>
        <v/>
      </c>
      <c r="OG39" s="40" t="str">
        <f t="shared" si="694"/>
        <v/>
      </c>
      <c r="OH39" s="40" t="str">
        <f t="shared" si="694"/>
        <v/>
      </c>
      <c r="OI39" s="40" t="str">
        <f t="shared" si="694"/>
        <v/>
      </c>
      <c r="OJ39" s="40" t="str">
        <f t="shared" si="694"/>
        <v/>
      </c>
      <c r="OK39" s="40" t="str">
        <f t="shared" si="694"/>
        <v/>
      </c>
      <c r="OL39" s="41" t="str">
        <f t="shared" si="694"/>
        <v/>
      </c>
      <c r="OM39" s="45"/>
      <c r="ON39" s="45"/>
      <c r="OO39" s="45"/>
      <c r="OP39" s="45"/>
      <c r="OQ39" s="45"/>
      <c r="OR39" s="45"/>
      <c r="OS39" s="45"/>
      <c r="OT39" s="45"/>
      <c r="OU39" s="45"/>
      <c r="OV39" s="45"/>
      <c r="OW39" s="45"/>
      <c r="OX39" s="45"/>
      <c r="OY39" s="45"/>
      <c r="OZ39" s="45"/>
      <c r="PA39" s="45"/>
      <c r="PB39" s="45"/>
      <c r="PC39" s="45"/>
      <c r="PD39" s="45"/>
      <c r="PE39" s="45"/>
      <c r="PF39" s="45"/>
      <c r="PG39" s="45"/>
      <c r="PH39" s="45"/>
      <c r="PI39" s="45"/>
      <c r="PJ39" s="45"/>
      <c r="PK39" s="47">
        <f>SUM(OM39:PJ39)</f>
        <v>0</v>
      </c>
      <c r="PL39" s="40" t="str">
        <f t="shared" ref="PL39:QJ39" si="695">IFERROR(OM39/OM$10,"")</f>
        <v/>
      </c>
      <c r="PM39" s="40" t="str">
        <f t="shared" si="695"/>
        <v/>
      </c>
      <c r="PN39" s="40" t="str">
        <f t="shared" si="695"/>
        <v/>
      </c>
      <c r="PO39" s="40" t="str">
        <f t="shared" si="695"/>
        <v/>
      </c>
      <c r="PP39" s="40" t="str">
        <f t="shared" si="695"/>
        <v/>
      </c>
      <c r="PQ39" s="40" t="str">
        <f t="shared" si="695"/>
        <v/>
      </c>
      <c r="PR39" s="40" t="str">
        <f t="shared" si="695"/>
        <v/>
      </c>
      <c r="PS39" s="40" t="str">
        <f t="shared" si="695"/>
        <v/>
      </c>
      <c r="PT39" s="40" t="str">
        <f t="shared" si="695"/>
        <v/>
      </c>
      <c r="PU39" s="40" t="str">
        <f t="shared" si="695"/>
        <v/>
      </c>
      <c r="PV39" s="40" t="str">
        <f t="shared" si="695"/>
        <v/>
      </c>
      <c r="PW39" s="40" t="str">
        <f t="shared" si="695"/>
        <v/>
      </c>
      <c r="PX39" s="40" t="str">
        <f t="shared" si="695"/>
        <v/>
      </c>
      <c r="PY39" s="40" t="str">
        <f t="shared" si="695"/>
        <v/>
      </c>
      <c r="PZ39" s="40" t="str">
        <f t="shared" si="695"/>
        <v/>
      </c>
      <c r="QA39" s="40" t="str">
        <f t="shared" si="695"/>
        <v/>
      </c>
      <c r="QB39" s="40" t="str">
        <f t="shared" si="695"/>
        <v/>
      </c>
      <c r="QC39" s="40" t="str">
        <f t="shared" si="695"/>
        <v/>
      </c>
      <c r="QD39" s="40" t="str">
        <f t="shared" si="695"/>
        <v/>
      </c>
      <c r="QE39" s="40" t="str">
        <f t="shared" si="695"/>
        <v/>
      </c>
      <c r="QF39" s="40" t="str">
        <f t="shared" si="695"/>
        <v/>
      </c>
      <c r="QG39" s="40" t="str">
        <f t="shared" si="695"/>
        <v/>
      </c>
      <c r="QH39" s="40" t="str">
        <f t="shared" si="695"/>
        <v/>
      </c>
      <c r="QI39" s="40" t="str">
        <f t="shared" si="695"/>
        <v/>
      </c>
      <c r="QJ39" s="41" t="str">
        <f t="shared" si="695"/>
        <v/>
      </c>
      <c r="QK39" s="45"/>
      <c r="QL39" s="45"/>
      <c r="QM39" s="45"/>
      <c r="QN39" s="45"/>
      <c r="QO39" s="45"/>
      <c r="QP39" s="45"/>
      <c r="QQ39" s="45"/>
      <c r="QR39" s="45"/>
      <c r="QS39" s="45"/>
      <c r="QT39" s="45"/>
      <c r="QU39" s="45"/>
      <c r="QV39" s="45"/>
      <c r="QW39" s="45"/>
      <c r="QX39" s="45"/>
      <c r="QY39" s="45"/>
      <c r="QZ39" s="45"/>
      <c r="RA39" s="45"/>
      <c r="RB39" s="45"/>
      <c r="RC39" s="45"/>
      <c r="RD39" s="45"/>
      <c r="RE39" s="45"/>
      <c r="RF39" s="45"/>
      <c r="RG39" s="45"/>
      <c r="RH39" s="45"/>
      <c r="RI39" s="47">
        <f>SUM(QK39:RH39)</f>
        <v>0</v>
      </c>
      <c r="RJ39" s="40" t="str">
        <f t="shared" ref="RJ39:SH39" si="696">IFERROR(QK39/QK$10,"")</f>
        <v/>
      </c>
      <c r="RK39" s="40" t="str">
        <f t="shared" si="696"/>
        <v/>
      </c>
      <c r="RL39" s="40" t="str">
        <f t="shared" si="696"/>
        <v/>
      </c>
      <c r="RM39" s="40" t="str">
        <f t="shared" si="696"/>
        <v/>
      </c>
      <c r="RN39" s="40" t="str">
        <f t="shared" si="696"/>
        <v/>
      </c>
      <c r="RO39" s="40" t="str">
        <f t="shared" si="696"/>
        <v/>
      </c>
      <c r="RP39" s="40" t="str">
        <f t="shared" si="696"/>
        <v/>
      </c>
      <c r="RQ39" s="40" t="str">
        <f t="shared" si="696"/>
        <v/>
      </c>
      <c r="RR39" s="40" t="str">
        <f t="shared" si="696"/>
        <v/>
      </c>
      <c r="RS39" s="40" t="str">
        <f t="shared" si="696"/>
        <v/>
      </c>
      <c r="RT39" s="40" t="str">
        <f t="shared" si="696"/>
        <v/>
      </c>
      <c r="RU39" s="40" t="str">
        <f t="shared" si="696"/>
        <v/>
      </c>
      <c r="RV39" s="40" t="str">
        <f t="shared" si="696"/>
        <v/>
      </c>
      <c r="RW39" s="40" t="str">
        <f t="shared" si="696"/>
        <v/>
      </c>
      <c r="RX39" s="40" t="str">
        <f t="shared" si="696"/>
        <v/>
      </c>
      <c r="RY39" s="40" t="str">
        <f t="shared" si="696"/>
        <v/>
      </c>
      <c r="RZ39" s="40" t="str">
        <f t="shared" si="696"/>
        <v/>
      </c>
      <c r="SA39" s="40" t="str">
        <f t="shared" si="696"/>
        <v/>
      </c>
      <c r="SB39" s="40" t="str">
        <f t="shared" si="696"/>
        <v/>
      </c>
      <c r="SC39" s="40" t="str">
        <f t="shared" si="696"/>
        <v/>
      </c>
      <c r="SD39" s="40" t="str">
        <f t="shared" si="696"/>
        <v/>
      </c>
      <c r="SE39" s="40" t="str">
        <f t="shared" si="696"/>
        <v/>
      </c>
      <c r="SF39" s="40" t="str">
        <f t="shared" si="696"/>
        <v/>
      </c>
      <c r="SG39" s="40" t="str">
        <f t="shared" si="696"/>
        <v/>
      </c>
      <c r="SH39" s="41" t="str">
        <f t="shared" si="696"/>
        <v/>
      </c>
      <c r="SI39" s="45"/>
      <c r="SJ39" s="45"/>
      <c r="SK39" s="45"/>
      <c r="SL39" s="45"/>
      <c r="SM39" s="45"/>
      <c r="SN39" s="45"/>
      <c r="SO39" s="45"/>
      <c r="SP39" s="45"/>
      <c r="SQ39" s="45"/>
      <c r="SR39" s="45"/>
      <c r="SS39" s="45"/>
      <c r="ST39" s="45"/>
      <c r="SU39" s="45"/>
      <c r="SV39" s="45"/>
      <c r="SW39" s="45"/>
      <c r="SX39" s="45"/>
      <c r="SY39" s="45"/>
      <c r="SZ39" s="45"/>
      <c r="TA39" s="45"/>
      <c r="TB39" s="45"/>
      <c r="TC39" s="45"/>
      <c r="TD39" s="45"/>
      <c r="TE39" s="45"/>
      <c r="TF39" s="45"/>
      <c r="TG39" s="47">
        <f>SUM(SI39:TF39)</f>
        <v>0</v>
      </c>
      <c r="TH39" s="40" t="str">
        <f t="shared" ref="TH39:UA39" si="697">IFERROR(SI39/SI$10,"")</f>
        <v/>
      </c>
      <c r="TI39" s="40" t="str">
        <f t="shared" si="697"/>
        <v/>
      </c>
      <c r="TJ39" s="40" t="str">
        <f t="shared" si="697"/>
        <v/>
      </c>
      <c r="TK39" s="40" t="str">
        <f t="shared" si="697"/>
        <v/>
      </c>
      <c r="TL39" s="40" t="str">
        <f t="shared" si="697"/>
        <v/>
      </c>
      <c r="TM39" s="40" t="str">
        <f t="shared" si="697"/>
        <v/>
      </c>
      <c r="TN39" s="40" t="str">
        <f t="shared" si="697"/>
        <v/>
      </c>
      <c r="TO39" s="40" t="str">
        <f t="shared" si="697"/>
        <v/>
      </c>
      <c r="TP39" s="40" t="str">
        <f t="shared" si="697"/>
        <v/>
      </c>
      <c r="TQ39" s="40" t="str">
        <f t="shared" si="697"/>
        <v/>
      </c>
      <c r="TR39" s="40" t="str">
        <f t="shared" si="697"/>
        <v/>
      </c>
      <c r="TS39" s="40" t="str">
        <f t="shared" si="697"/>
        <v/>
      </c>
      <c r="TT39" s="40" t="str">
        <f t="shared" si="697"/>
        <v/>
      </c>
      <c r="TU39" s="40" t="str">
        <f t="shared" si="697"/>
        <v/>
      </c>
      <c r="TV39" s="40" t="str">
        <f t="shared" si="697"/>
        <v/>
      </c>
      <c r="TW39" s="40" t="str">
        <f t="shared" si="697"/>
        <v/>
      </c>
      <c r="TX39" s="40" t="str">
        <f t="shared" si="697"/>
        <v/>
      </c>
      <c r="TY39" s="40" t="str">
        <f t="shared" si="697"/>
        <v/>
      </c>
      <c r="TZ39" s="40" t="str">
        <f t="shared" si="697"/>
        <v/>
      </c>
      <c r="UA39" s="40" t="str">
        <f t="shared" si="697"/>
        <v/>
      </c>
      <c r="UB39" s="40" t="str">
        <f t="shared" ref="UB39:UG39" si="698">IFERROR(TB39/TB$10,"")</f>
        <v/>
      </c>
      <c r="UC39" s="40" t="str">
        <f t="shared" si="698"/>
        <v/>
      </c>
      <c r="UD39" s="40" t="str">
        <f t="shared" si="698"/>
        <v/>
      </c>
      <c r="UE39" s="40" t="str">
        <f t="shared" si="698"/>
        <v/>
      </c>
      <c r="UF39" s="40" t="str">
        <f t="shared" si="698"/>
        <v/>
      </c>
      <c r="UG39" s="41" t="str">
        <f t="shared" si="698"/>
        <v/>
      </c>
      <c r="UH39" s="45"/>
      <c r="UI39" s="45"/>
      <c r="UJ39" s="45"/>
      <c r="UK39" s="45"/>
      <c r="UL39" s="45"/>
      <c r="UM39" s="45"/>
      <c r="UN39" s="45"/>
      <c r="UO39" s="45"/>
      <c r="UP39" s="45"/>
      <c r="UQ39" s="45"/>
      <c r="UR39" s="45"/>
      <c r="US39" s="45"/>
      <c r="UT39" s="45"/>
      <c r="UU39" s="45"/>
      <c r="UV39" s="45"/>
      <c r="UW39" s="45"/>
      <c r="UX39" s="45"/>
      <c r="UY39" s="45"/>
      <c r="UZ39" s="45"/>
      <c r="VA39" s="45"/>
      <c r="VB39" s="45"/>
      <c r="VC39" s="45"/>
      <c r="VD39" s="45"/>
      <c r="VE39" s="45"/>
      <c r="VF39" s="47">
        <f>SUM(UH39:VE39)</f>
        <v>0</v>
      </c>
      <c r="VG39" s="40" t="str">
        <f t="shared" ref="VG39:WE39" si="699">IFERROR(UH39/UH$10,"")</f>
        <v/>
      </c>
      <c r="VH39" s="40" t="str">
        <f t="shared" si="699"/>
        <v/>
      </c>
      <c r="VI39" s="40" t="str">
        <f t="shared" si="699"/>
        <v/>
      </c>
      <c r="VJ39" s="40" t="str">
        <f t="shared" si="699"/>
        <v/>
      </c>
      <c r="VK39" s="40" t="str">
        <f t="shared" si="699"/>
        <v/>
      </c>
      <c r="VL39" s="40" t="str">
        <f t="shared" si="699"/>
        <v/>
      </c>
      <c r="VM39" s="40" t="str">
        <f t="shared" si="699"/>
        <v/>
      </c>
      <c r="VN39" s="40" t="str">
        <f t="shared" si="699"/>
        <v/>
      </c>
      <c r="VO39" s="40" t="str">
        <f t="shared" si="699"/>
        <v/>
      </c>
      <c r="VP39" s="40" t="str">
        <f t="shared" si="699"/>
        <v/>
      </c>
      <c r="VQ39" s="40" t="str">
        <f t="shared" si="699"/>
        <v/>
      </c>
      <c r="VR39" s="40" t="str">
        <f t="shared" si="699"/>
        <v/>
      </c>
      <c r="VS39" s="40" t="str">
        <f t="shared" si="699"/>
        <v/>
      </c>
      <c r="VT39" s="40" t="str">
        <f t="shared" si="699"/>
        <v/>
      </c>
      <c r="VU39" s="40" t="str">
        <f t="shared" si="699"/>
        <v/>
      </c>
      <c r="VV39" s="40" t="str">
        <f t="shared" si="699"/>
        <v/>
      </c>
      <c r="VW39" s="40" t="str">
        <f t="shared" si="699"/>
        <v/>
      </c>
      <c r="VX39" s="40" t="str">
        <f t="shared" si="699"/>
        <v/>
      </c>
      <c r="VY39" s="40" t="str">
        <f t="shared" si="699"/>
        <v/>
      </c>
      <c r="VZ39" s="40" t="str">
        <f t="shared" si="699"/>
        <v/>
      </c>
      <c r="WA39" s="40" t="str">
        <f t="shared" si="699"/>
        <v/>
      </c>
      <c r="WB39" s="40" t="str">
        <f t="shared" si="699"/>
        <v/>
      </c>
      <c r="WC39" s="40" t="str">
        <f t="shared" si="699"/>
        <v/>
      </c>
      <c r="WD39" s="40" t="str">
        <f t="shared" si="699"/>
        <v/>
      </c>
      <c r="WE39" s="41" t="str">
        <f t="shared" si="699"/>
        <v/>
      </c>
      <c r="WF39" s="45">
        <f t="shared" ref="WF39:XC39" si="700">SUMIF($C$2:$WE$2,WF$2,$C39:$WE39)</f>
        <v>3807.84155536818</v>
      </c>
      <c r="WG39" s="45">
        <f t="shared" si="700"/>
        <v>181.732076898879</v>
      </c>
      <c r="WH39" s="45">
        <f t="shared" si="700"/>
        <v>7207.21579055343</v>
      </c>
      <c r="WI39" s="45">
        <f t="shared" si="700"/>
        <v>3288.12138894653</v>
      </c>
      <c r="WJ39" s="45">
        <f t="shared" si="700"/>
        <v>1254.83646660021</v>
      </c>
      <c r="WK39" s="45">
        <f t="shared" si="700"/>
        <v>6036.62646079059</v>
      </c>
      <c r="WL39" s="45">
        <f t="shared" si="700"/>
        <v>12382.094340184</v>
      </c>
      <c r="WM39" s="45">
        <f t="shared" si="700"/>
        <v>741.78493429303</v>
      </c>
      <c r="WN39" s="45">
        <f t="shared" si="700"/>
        <v>3698.43636097337</v>
      </c>
      <c r="WO39" s="45">
        <f t="shared" si="700"/>
        <v>4342.91404334957</v>
      </c>
      <c r="WP39" s="45">
        <f t="shared" si="700"/>
        <v>498.1885</v>
      </c>
      <c r="WQ39" s="45">
        <f t="shared" si="700"/>
        <v>402.74065</v>
      </c>
      <c r="WR39" s="45">
        <f t="shared" si="700"/>
        <v>39.1224648395319</v>
      </c>
      <c r="WS39" s="45">
        <f t="shared" si="700"/>
        <v>1908.4644</v>
      </c>
      <c r="WT39" s="45">
        <f t="shared" si="700"/>
        <v>6024.8728793259</v>
      </c>
      <c r="WU39" s="45">
        <f t="shared" si="700"/>
        <v>222.820257244247</v>
      </c>
      <c r="WV39" s="45">
        <f t="shared" si="700"/>
        <v>536.802350272255</v>
      </c>
      <c r="WW39" s="45">
        <f t="shared" si="700"/>
        <v>3378.76441759476</v>
      </c>
      <c r="WX39" s="45">
        <f t="shared" si="700"/>
        <v>3932.67874738315</v>
      </c>
      <c r="WY39" s="45">
        <f t="shared" si="700"/>
        <v>1620.05232090596</v>
      </c>
      <c r="WZ39" s="45">
        <f t="shared" si="700"/>
        <v>12.8849730480305</v>
      </c>
      <c r="XA39" s="45">
        <f t="shared" si="700"/>
        <v>420.611287176911</v>
      </c>
      <c r="XB39" s="45">
        <f t="shared" si="700"/>
        <v>44.1620514778953</v>
      </c>
      <c r="XC39" s="45">
        <f t="shared" si="700"/>
        <v>0</v>
      </c>
      <c r="XD39" s="47">
        <f>SUM(WF39:XC39)</f>
        <v>61983.7687172265</v>
      </c>
      <c r="XE39" s="40">
        <f t="shared" ref="XE39:YC39" si="701">IFERROR(WF39/WF$10,"")</f>
        <v>0.0022329994862351</v>
      </c>
      <c r="XF39" s="40">
        <f t="shared" si="701"/>
        <v>0.00117658092003444</v>
      </c>
      <c r="XG39" s="40">
        <f t="shared" si="701"/>
        <v>0.00542070621643529</v>
      </c>
      <c r="XH39" s="40">
        <f t="shared" si="701"/>
        <v>0.00260436621317491</v>
      </c>
      <c r="XI39" s="40">
        <f t="shared" si="701"/>
        <v>0.00296054568575819</v>
      </c>
      <c r="XJ39" s="40">
        <f t="shared" si="701"/>
        <v>0.00565804481506006</v>
      </c>
      <c r="XK39" s="40">
        <f t="shared" si="701"/>
        <v>0.00481304965877799</v>
      </c>
      <c r="XL39" s="40">
        <f t="shared" si="701"/>
        <v>0.00226411196200927</v>
      </c>
      <c r="XM39" s="40">
        <f t="shared" si="701"/>
        <v>0.00721835162561683</v>
      </c>
      <c r="XN39" s="40">
        <f t="shared" si="701"/>
        <v>0.00226040045686354</v>
      </c>
      <c r="XO39" s="40">
        <f t="shared" si="701"/>
        <v>0.00225479142924127</v>
      </c>
      <c r="XP39" s="40">
        <f t="shared" si="701"/>
        <v>0.00151042904681557</v>
      </c>
      <c r="XQ39" s="40">
        <f t="shared" si="701"/>
        <v>0.0122394631617659</v>
      </c>
      <c r="XR39" s="40">
        <f t="shared" si="701"/>
        <v>0.00263149390110098</v>
      </c>
      <c r="XS39" s="40">
        <f t="shared" si="701"/>
        <v>0.00238612961286975</v>
      </c>
      <c r="XT39" s="40">
        <f t="shared" si="701"/>
        <v>0.00310400850493793</v>
      </c>
      <c r="XU39" s="40">
        <f t="shared" si="701"/>
        <v>0.00174082981138627</v>
      </c>
      <c r="XV39" s="40">
        <f t="shared" si="701"/>
        <v>0.00156962639371703</v>
      </c>
      <c r="XW39" s="40">
        <f t="shared" si="701"/>
        <v>0.00245250199578011</v>
      </c>
      <c r="XX39" s="40">
        <f t="shared" si="701"/>
        <v>0.00211424182194413</v>
      </c>
      <c r="XY39" s="40">
        <f t="shared" si="701"/>
        <v>0.00179295133459736</v>
      </c>
      <c r="XZ39" s="40">
        <f t="shared" si="701"/>
        <v>0.0019641282438448</v>
      </c>
      <c r="YA39" s="40">
        <f t="shared" si="701"/>
        <v>0.00153330021560668</v>
      </c>
      <c r="YB39" s="40" t="str">
        <f t="shared" si="701"/>
        <v/>
      </c>
      <c r="YC39" s="41">
        <f t="shared" si="701"/>
        <v>0.00307304564779519</v>
      </c>
    </row>
    <row r="40" s="18" customFormat="1" customHeight="1" spans="1:653">
      <c r="A40" s="75"/>
      <c r="B40" s="44" t="s">
        <v>90</v>
      </c>
      <c r="C40" s="45">
        <v>1377.32618208011</v>
      </c>
      <c r="D40" s="45">
        <v>26.8670731347094</v>
      </c>
      <c r="E40" s="45">
        <v>1215.59657912222</v>
      </c>
      <c r="F40" s="45">
        <v>493.84117506061</v>
      </c>
      <c r="G40" s="45">
        <v>471.033469751377</v>
      </c>
      <c r="H40" s="45">
        <v>1100.18660599027</v>
      </c>
      <c r="I40" s="45">
        <v>3422.77757982314</v>
      </c>
      <c r="J40" s="45">
        <v>230.056582923153</v>
      </c>
      <c r="K40" s="45">
        <v>236.293356928948</v>
      </c>
      <c r="L40" s="46">
        <v>1974.7848754873</v>
      </c>
      <c r="M40" s="45">
        <v>105.08141196</v>
      </c>
      <c r="N40" s="45">
        <v>332.88154308</v>
      </c>
      <c r="O40" s="45">
        <v>47.3595149265269</v>
      </c>
      <c r="P40" s="45">
        <v>907.585349999984</v>
      </c>
      <c r="Q40" s="46">
        <v>2051.54410832303</v>
      </c>
      <c r="R40" s="45">
        <v>359.678605630392</v>
      </c>
      <c r="S40" s="40" t="s">
        <v>89</v>
      </c>
      <c r="T40" s="45">
        <v>2021.94147121252</v>
      </c>
      <c r="U40" s="45">
        <v>1198.68635223431</v>
      </c>
      <c r="V40" s="45">
        <v>550.787482360924</v>
      </c>
      <c r="W40" s="45"/>
      <c r="X40" s="46"/>
      <c r="Y40" s="45"/>
      <c r="Z40" s="45"/>
      <c r="AA40" s="47">
        <f>SUM(C40:Z40)</f>
        <v>18124.3093200295</v>
      </c>
      <c r="AB40" s="40">
        <f t="shared" ref="AB40:AZ40" si="702">IFERROR(C40/C$10,"")</f>
        <v>0.00447899999999999</v>
      </c>
      <c r="AC40" s="40">
        <f t="shared" si="702"/>
        <v>0.00161468247837847</v>
      </c>
      <c r="AD40" s="40">
        <f t="shared" si="702"/>
        <v>0.00678332223863593</v>
      </c>
      <c r="AE40" s="40">
        <f t="shared" si="702"/>
        <v>0.00346389624174489</v>
      </c>
      <c r="AF40" s="40">
        <f t="shared" si="702"/>
        <v>0.00547962659930481</v>
      </c>
      <c r="AG40" s="40">
        <f t="shared" si="702"/>
        <v>0.0074527562255881</v>
      </c>
      <c r="AH40" s="40">
        <f t="shared" si="702"/>
        <v>0.00783612451841628</v>
      </c>
      <c r="AI40" s="40">
        <f t="shared" si="702"/>
        <v>0.00420801933389436</v>
      </c>
      <c r="AJ40" s="40">
        <f t="shared" si="702"/>
        <v>0.00387486089020597</v>
      </c>
      <c r="AK40" s="40">
        <f t="shared" si="702"/>
        <v>0.00587000419888413</v>
      </c>
      <c r="AL40" s="40">
        <f t="shared" si="702"/>
        <v>0.003846</v>
      </c>
      <c r="AM40" s="40">
        <f t="shared" si="702"/>
        <v>0.007236</v>
      </c>
      <c r="AN40" s="40">
        <f t="shared" si="702"/>
        <v>0.0239297032133266</v>
      </c>
      <c r="AO40" s="40">
        <f t="shared" si="702"/>
        <v>0.00804000000000002</v>
      </c>
      <c r="AP40" s="40">
        <f t="shared" si="702"/>
        <v>0.00691584911779955</v>
      </c>
      <c r="AQ40" s="40">
        <f t="shared" si="702"/>
        <v>0.0102071463250496</v>
      </c>
      <c r="AR40" s="40" t="str">
        <f t="shared" si="702"/>
        <v/>
      </c>
      <c r="AS40" s="40">
        <f t="shared" si="702"/>
        <v>0.00705679200191921</v>
      </c>
      <c r="AT40" s="40">
        <f t="shared" si="702"/>
        <v>0.0058689880854041</v>
      </c>
      <c r="AU40" s="40">
        <f t="shared" si="702"/>
        <v>0.00628610248292925</v>
      </c>
      <c r="AV40" s="40" t="str">
        <f t="shared" si="702"/>
        <v/>
      </c>
      <c r="AW40" s="40" t="str">
        <f t="shared" si="702"/>
        <v/>
      </c>
      <c r="AX40" s="40" t="str">
        <f t="shared" si="702"/>
        <v/>
      </c>
      <c r="AY40" s="40" t="str">
        <f t="shared" si="702"/>
        <v/>
      </c>
      <c r="AZ40" s="41">
        <f t="shared" si="702"/>
        <v>0.00632208970172553</v>
      </c>
      <c r="BA40" s="45">
        <v>811.942521899939</v>
      </c>
      <c r="BB40" s="45">
        <v>18.0487734732582</v>
      </c>
      <c r="BC40" s="45">
        <v>810.599014607763</v>
      </c>
      <c r="BD40" s="45">
        <v>271.315631538255</v>
      </c>
      <c r="BE40" s="45">
        <v>321.408256676226</v>
      </c>
      <c r="BF40" s="45">
        <v>789.622398586544</v>
      </c>
      <c r="BG40" s="45">
        <v>1787.96875896468</v>
      </c>
      <c r="BH40" s="45">
        <v>160.090747203789</v>
      </c>
      <c r="BI40" s="45">
        <v>302.249422564117</v>
      </c>
      <c r="BJ40" s="46">
        <v>943.281477765513</v>
      </c>
      <c r="BK40" s="45">
        <v>46.2018753</v>
      </c>
      <c r="BL40" s="45">
        <v>119.14686738</v>
      </c>
      <c r="BM40" s="45">
        <v>6.81391756176154</v>
      </c>
      <c r="BN40" s="45">
        <v>434.142955950002</v>
      </c>
      <c r="BO40" s="46">
        <v>1259.76461582754</v>
      </c>
      <c r="BP40" s="45">
        <v>121.854892939709</v>
      </c>
      <c r="BQ40" s="40" t="s">
        <v>89</v>
      </c>
      <c r="BR40" s="46">
        <v>1131.60779368449</v>
      </c>
      <c r="BS40" s="46">
        <v>979.60463850505</v>
      </c>
      <c r="BT40" s="46">
        <v>357.247598066741</v>
      </c>
      <c r="BU40" s="45"/>
      <c r="BV40" s="45"/>
      <c r="BW40" s="45"/>
      <c r="BX40" s="45"/>
      <c r="BY40" s="47">
        <f>SUM(BA40:BX40)</f>
        <v>10672.9121584954</v>
      </c>
      <c r="BZ40" s="40">
        <f t="shared" ref="BZ40:CX40" si="703">IFERROR(BA40/BA$10,"")</f>
        <v>0.00408300000000002</v>
      </c>
      <c r="CA40" s="40">
        <f t="shared" si="703"/>
        <v>0.00162514156559565</v>
      </c>
      <c r="CB40" s="40">
        <f t="shared" si="703"/>
        <v>0.00570882247687004</v>
      </c>
      <c r="CC40" s="40">
        <f t="shared" si="703"/>
        <v>0.0028590363583377</v>
      </c>
      <c r="CD40" s="40">
        <f t="shared" si="703"/>
        <v>0.00484100999304339</v>
      </c>
      <c r="CE40" s="40">
        <f t="shared" si="703"/>
        <v>0.00703769990129638</v>
      </c>
      <c r="CF40" s="40">
        <f t="shared" si="703"/>
        <v>0.00654255103266049</v>
      </c>
      <c r="CG40" s="40">
        <f t="shared" si="703"/>
        <v>0.00362543219424432</v>
      </c>
      <c r="CH40" s="40">
        <f t="shared" si="703"/>
        <v>0.0097808953124785</v>
      </c>
      <c r="CI40" s="40">
        <f t="shared" si="703"/>
        <v>0.00527926552107159</v>
      </c>
      <c r="CJ40" s="40">
        <f t="shared" si="703"/>
        <v>0.002682</v>
      </c>
      <c r="CK40" s="40">
        <f t="shared" si="703"/>
        <v>0.005178</v>
      </c>
      <c r="CL40" s="40">
        <f t="shared" si="703"/>
        <v>0.00893394199785176</v>
      </c>
      <c r="CM40" s="40">
        <f t="shared" si="703"/>
        <v>0.00650100000000003</v>
      </c>
      <c r="CN40" s="40">
        <f t="shared" si="703"/>
        <v>0.00525522718869951</v>
      </c>
      <c r="CO40" s="40">
        <f t="shared" si="703"/>
        <v>0.00724560779436197</v>
      </c>
      <c r="CP40" s="40" t="str">
        <f t="shared" si="703"/>
        <v/>
      </c>
      <c r="CQ40" s="40">
        <f t="shared" si="703"/>
        <v>0.00545204332506301</v>
      </c>
      <c r="CR40" s="40">
        <f t="shared" si="703"/>
        <v>0.00492828756001713</v>
      </c>
      <c r="CS40" s="40">
        <f t="shared" si="703"/>
        <v>0.00536208457736654</v>
      </c>
      <c r="CT40" s="40" t="str">
        <f t="shared" si="703"/>
        <v/>
      </c>
      <c r="CU40" s="40" t="str">
        <f t="shared" si="703"/>
        <v/>
      </c>
      <c r="CV40" s="40" t="str">
        <f t="shared" si="703"/>
        <v/>
      </c>
      <c r="CW40" s="40" t="str">
        <f t="shared" si="703"/>
        <v/>
      </c>
      <c r="CX40" s="41">
        <f t="shared" si="703"/>
        <v>0.0053639931303211</v>
      </c>
      <c r="CY40" s="48">
        <v>1634.8178474402</v>
      </c>
      <c r="CZ40" s="45">
        <v>90.1754730735347</v>
      </c>
      <c r="DA40" s="45">
        <v>2394.45758598931</v>
      </c>
      <c r="DB40" s="45">
        <v>668.542767274531</v>
      </c>
      <c r="DC40" s="45">
        <v>790.865822214102</v>
      </c>
      <c r="DD40" s="45">
        <v>1538.3233988411</v>
      </c>
      <c r="DE40" s="45">
        <v>3984.83951600522</v>
      </c>
      <c r="DF40" s="45">
        <v>686.854857273587</v>
      </c>
      <c r="DG40" s="45">
        <v>1042.29804060798</v>
      </c>
      <c r="DH40" s="46">
        <v>1680.59714512233</v>
      </c>
      <c r="DI40" s="45">
        <v>154.48675788</v>
      </c>
      <c r="DJ40" s="45">
        <v>548.29789521</v>
      </c>
      <c r="DK40" s="45">
        <v>0</v>
      </c>
      <c r="DL40" s="45">
        <v>1109.54782367998</v>
      </c>
      <c r="DM40" s="46">
        <v>3431.3464225899</v>
      </c>
      <c r="DN40" s="45">
        <v>187.010633377459</v>
      </c>
      <c r="DO40" s="45">
        <v>203.846064622177</v>
      </c>
      <c r="DP40" s="46">
        <v>2839.45090469123</v>
      </c>
      <c r="DQ40" s="46">
        <v>1981.36426496778</v>
      </c>
      <c r="DR40" s="46">
        <v>826.483290653764</v>
      </c>
      <c r="DS40" s="45"/>
      <c r="DT40" s="45"/>
      <c r="DU40" s="45"/>
      <c r="DV40" s="45"/>
      <c r="DW40" s="47">
        <f>SUM(CY40:DV40)</f>
        <v>25793.6065115142</v>
      </c>
      <c r="DX40" s="40">
        <f t="shared" ref="DX40:EV40" si="704">IFERROR(CY40/CY$10,"")</f>
        <v>0.004308</v>
      </c>
      <c r="DY40" s="40">
        <f t="shared" si="704"/>
        <v>0.0017686972546262</v>
      </c>
      <c r="DZ40" s="40">
        <f t="shared" si="704"/>
        <v>0.00691814685028334</v>
      </c>
      <c r="EA40" s="40">
        <f t="shared" si="704"/>
        <v>0.00262327327177005</v>
      </c>
      <c r="EB40" s="40">
        <f t="shared" si="704"/>
        <v>0.00665311384663878</v>
      </c>
      <c r="EC40" s="40">
        <f t="shared" si="704"/>
        <v>0.0065402259179012</v>
      </c>
      <c r="ED40" s="40">
        <f t="shared" si="704"/>
        <v>0.00760235121099645</v>
      </c>
      <c r="EE40" s="40">
        <f t="shared" si="704"/>
        <v>0.00467960361495462</v>
      </c>
      <c r="EF40" s="40">
        <f t="shared" si="704"/>
        <v>0.0144652475432488</v>
      </c>
      <c r="EG40" s="40">
        <f t="shared" si="704"/>
        <v>0.00531263716906398</v>
      </c>
      <c r="EH40" s="40">
        <f t="shared" si="704"/>
        <v>0.003276</v>
      </c>
      <c r="EI40" s="40">
        <f t="shared" si="704"/>
        <v>0.007593</v>
      </c>
      <c r="EJ40" s="40">
        <f t="shared" si="704"/>
        <v>0</v>
      </c>
      <c r="EK40" s="40">
        <f t="shared" si="704"/>
        <v>0.00734399999999998</v>
      </c>
      <c r="EL40" s="40">
        <f t="shared" si="704"/>
        <v>0.00644915981924932</v>
      </c>
      <c r="EM40" s="40">
        <f t="shared" si="704"/>
        <v>0.0108597489959635</v>
      </c>
      <c r="EN40" s="40">
        <f t="shared" si="704"/>
        <v>0.00618041785774049</v>
      </c>
      <c r="EO40" s="40">
        <f t="shared" si="704"/>
        <v>0.00635144728978455</v>
      </c>
      <c r="EP40" s="40">
        <f t="shared" si="704"/>
        <v>0.00616624662869381</v>
      </c>
      <c r="EQ40" s="40">
        <f t="shared" si="704"/>
        <v>0.0057254348121219</v>
      </c>
      <c r="ER40" s="40" t="str">
        <f t="shared" si="704"/>
        <v/>
      </c>
      <c r="ES40" s="40" t="str">
        <f t="shared" si="704"/>
        <v/>
      </c>
      <c r="ET40" s="40" t="str">
        <f t="shared" si="704"/>
        <v/>
      </c>
      <c r="EU40" s="40" t="str">
        <f t="shared" si="704"/>
        <v/>
      </c>
      <c r="EV40" s="41">
        <f t="shared" si="704"/>
        <v>0.00612579348309299</v>
      </c>
      <c r="EW40" s="45">
        <v>1618.83911280014</v>
      </c>
      <c r="EX40" s="45">
        <v>83.1016783016047</v>
      </c>
      <c r="EY40" s="45">
        <v>2225.74462655624</v>
      </c>
      <c r="EZ40" s="45">
        <v>1146.26152567699</v>
      </c>
      <c r="FA40" s="45">
        <v>439.694005416818</v>
      </c>
      <c r="FB40" s="45">
        <v>1755.2488927401</v>
      </c>
      <c r="FC40" s="45">
        <v>3761.1581548857</v>
      </c>
      <c r="FD40" s="45">
        <v>362.764663077138</v>
      </c>
      <c r="FE40" s="45">
        <v>1086.50081938404</v>
      </c>
      <c r="FF40" s="46">
        <v>1979.03871748409</v>
      </c>
      <c r="FG40" s="45">
        <v>131.4853359</v>
      </c>
      <c r="FH40" s="45">
        <v>460.96347483</v>
      </c>
      <c r="FI40" s="45">
        <v>0</v>
      </c>
      <c r="FJ40" s="45">
        <v>1162.16647325998</v>
      </c>
      <c r="FK40" s="46">
        <v>3731.41710806402</v>
      </c>
      <c r="FL40" s="45">
        <v>48.4517625381744</v>
      </c>
      <c r="FM40" s="45">
        <v>852.219870437781</v>
      </c>
      <c r="FN40" s="46">
        <v>3097.97487193073</v>
      </c>
      <c r="FO40" s="46">
        <v>2347.17634890577</v>
      </c>
      <c r="FP40" s="46">
        <v>766.326936757787</v>
      </c>
      <c r="FQ40" s="45"/>
      <c r="FR40" s="45"/>
      <c r="FS40" s="45"/>
      <c r="FT40" s="45"/>
      <c r="FU40" s="47">
        <f>SUM(EW40:FT40)</f>
        <v>27056.5343789471</v>
      </c>
      <c r="FV40" s="40">
        <f t="shared" ref="FV40:GT40" si="705">IFERROR(EW40/EW$10,"")</f>
        <v>0.00520500000000002</v>
      </c>
      <c r="FW40" s="40">
        <f t="shared" si="705"/>
        <v>0.00243527110676891</v>
      </c>
      <c r="FX40" s="40">
        <f t="shared" si="705"/>
        <v>0.00771287455762392</v>
      </c>
      <c r="FY40" s="40">
        <f t="shared" si="705"/>
        <v>0.00385490970547719</v>
      </c>
      <c r="FZ40" s="40">
        <f t="shared" si="705"/>
        <v>0.00584021094402736</v>
      </c>
      <c r="GA40" s="40">
        <f t="shared" si="705"/>
        <v>0.0090869885772823</v>
      </c>
      <c r="GB40" s="40">
        <f t="shared" si="705"/>
        <v>0.00844583699808107</v>
      </c>
      <c r="GC40" s="40">
        <f t="shared" si="705"/>
        <v>0.0066216841685103</v>
      </c>
      <c r="GD40" s="40">
        <f t="shared" si="705"/>
        <v>0.0132190258854743</v>
      </c>
      <c r="GE40" s="40">
        <f t="shared" si="705"/>
        <v>0.00543468909142999</v>
      </c>
      <c r="GF40" s="40">
        <f t="shared" si="705"/>
        <v>0.002865</v>
      </c>
      <c r="GG40" s="40">
        <f t="shared" si="705"/>
        <v>0.008289</v>
      </c>
      <c r="GH40" s="40">
        <f t="shared" si="705"/>
        <v>0</v>
      </c>
      <c r="GI40" s="40">
        <f t="shared" si="705"/>
        <v>0.00816299999999999</v>
      </c>
      <c r="GJ40" s="40">
        <f t="shared" si="705"/>
        <v>0.00721375020255809</v>
      </c>
      <c r="GK40" s="40">
        <f t="shared" si="705"/>
        <v>0.0220088225313878</v>
      </c>
      <c r="GL40" s="40">
        <f t="shared" si="705"/>
        <v>0.0088637638441107</v>
      </c>
      <c r="GM40" s="40">
        <f t="shared" si="705"/>
        <v>0.00795124780916882</v>
      </c>
      <c r="GN40" s="40">
        <f t="shared" si="705"/>
        <v>0.00691590828121963</v>
      </c>
      <c r="GO40" s="40">
        <f t="shared" si="705"/>
        <v>0.00582737609130426</v>
      </c>
      <c r="GP40" s="40" t="str">
        <f t="shared" si="705"/>
        <v/>
      </c>
      <c r="GQ40" s="40" t="str">
        <f t="shared" si="705"/>
        <v/>
      </c>
      <c r="GR40" s="40" t="str">
        <f t="shared" si="705"/>
        <v/>
      </c>
      <c r="GS40" s="40" t="str">
        <f t="shared" si="705"/>
        <v/>
      </c>
      <c r="GT40" s="41">
        <f t="shared" si="705"/>
        <v>0.00699848156408228</v>
      </c>
      <c r="GU40" s="45">
        <v>1218.10074975003</v>
      </c>
      <c r="GV40" s="45">
        <v>27.31</v>
      </c>
      <c r="GW40" s="45">
        <v>1163.32</v>
      </c>
      <c r="GX40" s="45">
        <v>713.3</v>
      </c>
      <c r="GY40" s="45">
        <v>127.87</v>
      </c>
      <c r="GZ40" s="45">
        <v>1255.38</v>
      </c>
      <c r="HA40" s="45">
        <v>2071.24</v>
      </c>
      <c r="HB40" s="45">
        <v>42.16</v>
      </c>
      <c r="HC40" s="45">
        <v>852.18</v>
      </c>
      <c r="HD40" s="46">
        <v>1985.8292068728</v>
      </c>
      <c r="HE40" s="45">
        <v>138.75228036</v>
      </c>
      <c r="HF40" s="45">
        <v>387.952170240001</v>
      </c>
      <c r="HG40" s="45"/>
      <c r="HH40" s="45">
        <v>1097.07871637999</v>
      </c>
      <c r="HI40" s="46">
        <v>3742.08674603074</v>
      </c>
      <c r="HJ40" s="45">
        <v>2.57</v>
      </c>
      <c r="HK40" s="45">
        <v>732.947572076936</v>
      </c>
      <c r="HL40" s="46">
        <v>3222.81213111177</v>
      </c>
      <c r="HM40" s="46">
        <v>2328.95529346007</v>
      </c>
      <c r="HN40" s="46">
        <v>796.339703824191</v>
      </c>
      <c r="HO40" s="45">
        <v>3.20810336163967</v>
      </c>
      <c r="HP40" s="46">
        <v>822.055979448167</v>
      </c>
      <c r="HQ40" s="45"/>
      <c r="HR40" s="45"/>
      <c r="HS40" s="47">
        <f>SUM(GU40:HR40)</f>
        <v>22731.4486529163</v>
      </c>
      <c r="HT40" s="40">
        <f t="shared" ref="HT40:IR40" si="706">IFERROR(GU40/GU$10,"")</f>
        <v>0.00457499999999998</v>
      </c>
      <c r="HU40" s="40">
        <f t="shared" si="706"/>
        <v>0.00119445311891783</v>
      </c>
      <c r="HV40" s="40">
        <f t="shared" si="706"/>
        <v>0.00566514131394349</v>
      </c>
      <c r="HW40" s="40">
        <f t="shared" si="706"/>
        <v>0.00267957229022484</v>
      </c>
      <c r="HX40" s="40">
        <f t="shared" si="706"/>
        <v>0.00317961821704653</v>
      </c>
      <c r="HY40" s="40">
        <f t="shared" si="706"/>
        <v>0.00703997484096973</v>
      </c>
      <c r="HZ40" s="40">
        <f t="shared" si="706"/>
        <v>0.00442294391586079</v>
      </c>
      <c r="IA40" s="40">
        <f t="shared" si="706"/>
        <v>0.00315512183440103</v>
      </c>
      <c r="IB40" s="40">
        <f t="shared" si="706"/>
        <v>0.00623983175343461</v>
      </c>
      <c r="IC40" s="40">
        <f t="shared" si="706"/>
        <v>0.00510690632668588</v>
      </c>
      <c r="ID40" s="40">
        <f t="shared" si="706"/>
        <v>0.002922</v>
      </c>
      <c r="IE40" s="40">
        <f t="shared" si="706"/>
        <v>0.008592</v>
      </c>
      <c r="IF40" s="40" t="str">
        <f t="shared" si="706"/>
        <v/>
      </c>
      <c r="IG40" s="40">
        <f t="shared" si="706"/>
        <v>0.00846599999999994</v>
      </c>
      <c r="IH40" s="40">
        <f t="shared" si="706"/>
        <v>0.00706693807592742</v>
      </c>
      <c r="II40" s="40">
        <f t="shared" si="706"/>
        <v>0.00837133550488599</v>
      </c>
      <c r="IJ40" s="40">
        <f t="shared" si="706"/>
        <v>0.0090006000265611</v>
      </c>
      <c r="IK40" s="40">
        <f t="shared" si="706"/>
        <v>0.00751938736381744</v>
      </c>
      <c r="IL40" s="40">
        <f t="shared" si="706"/>
        <v>0.00730247093350713</v>
      </c>
      <c r="IM40" s="40">
        <f t="shared" si="706"/>
        <v>0.00556308614141226</v>
      </c>
      <c r="IN40" s="40">
        <f t="shared" si="706"/>
        <v>0.00738207778001671</v>
      </c>
      <c r="IO40" s="40">
        <f t="shared" si="706"/>
        <v>0.00757444801696296</v>
      </c>
      <c r="IP40" s="40" t="str">
        <f t="shared" si="706"/>
        <v/>
      </c>
      <c r="IQ40" s="40" t="str">
        <f t="shared" si="706"/>
        <v/>
      </c>
      <c r="IR40" s="41">
        <f t="shared" si="706"/>
        <v>0.00595157165057841</v>
      </c>
      <c r="IS40" s="45">
        <v>1177.85730772838</v>
      </c>
      <c r="IT40" s="45">
        <v>76.0043959549787</v>
      </c>
      <c r="IU40" s="45">
        <v>1085.07354263606</v>
      </c>
      <c r="IV40" s="45">
        <v>859.18450422868</v>
      </c>
      <c r="IW40" s="45">
        <v>235.567748313443</v>
      </c>
      <c r="IX40" s="45">
        <v>1981.20880420409</v>
      </c>
      <c r="IY40" s="45">
        <v>3267.55242278279</v>
      </c>
      <c r="IZ40" s="45">
        <v>186.000395601596</v>
      </c>
      <c r="JA40" s="45">
        <v>1354.06862754147</v>
      </c>
      <c r="JB40" s="46">
        <v>1762.73606463319</v>
      </c>
      <c r="JC40" s="45">
        <v>95.7502584000001</v>
      </c>
      <c r="JD40" s="45">
        <v>206.846541</v>
      </c>
      <c r="JE40" s="45"/>
      <c r="JF40" s="45">
        <v>1055.77482863998</v>
      </c>
      <c r="JG40" s="46">
        <v>2816.6043477487</v>
      </c>
      <c r="JH40" s="45"/>
      <c r="JI40" s="45">
        <v>800.803578629141</v>
      </c>
      <c r="JJ40" s="46">
        <v>2585.253778249</v>
      </c>
      <c r="JK40" s="46">
        <v>1764.43673101294</v>
      </c>
      <c r="JL40" s="46">
        <v>1138.35695332811</v>
      </c>
      <c r="JM40" s="45">
        <v>55.988128576584</v>
      </c>
      <c r="JN40" s="46">
        <v>707.364003756546</v>
      </c>
      <c r="JO40" s="45">
        <v>207.948824008331</v>
      </c>
      <c r="JP40" s="45"/>
      <c r="JQ40" s="47">
        <f>SUM(IS40:JP40)</f>
        <v>23420.381786974</v>
      </c>
      <c r="JR40" s="40">
        <f t="shared" ref="JR40:KP40" si="707">IFERROR(IS40/IS$10,"")</f>
        <v>0.0048643668710873</v>
      </c>
      <c r="JS40" s="40">
        <f t="shared" si="707"/>
        <v>0.00405567890032242</v>
      </c>
      <c r="JT40" s="40">
        <f t="shared" si="707"/>
        <v>0.00644564116260446</v>
      </c>
      <c r="JU40" s="40">
        <f t="shared" si="707"/>
        <v>0.00415717071284634</v>
      </c>
      <c r="JV40" s="40">
        <f t="shared" si="707"/>
        <v>0.00634525579551041</v>
      </c>
      <c r="JW40" s="40">
        <f t="shared" si="707"/>
        <v>0.00988636521106738</v>
      </c>
      <c r="JX40" s="40">
        <f t="shared" si="707"/>
        <v>0.0076928666617054</v>
      </c>
      <c r="JY40" s="40">
        <f t="shared" si="707"/>
        <v>0.0134048639086046</v>
      </c>
      <c r="JZ40" s="40">
        <f t="shared" si="707"/>
        <v>0.0104428929384054</v>
      </c>
      <c r="KA40" s="40">
        <f t="shared" si="707"/>
        <v>0.0052327514935703</v>
      </c>
      <c r="KB40" s="40">
        <f t="shared" si="707"/>
        <v>0.00267</v>
      </c>
      <c r="KC40" s="40">
        <f t="shared" si="707"/>
        <v>0.008391</v>
      </c>
      <c r="KD40" s="40" t="str">
        <f t="shared" si="707"/>
        <v/>
      </c>
      <c r="KE40" s="40">
        <f t="shared" si="707"/>
        <v>0.00861599999999999</v>
      </c>
      <c r="KF40" s="40">
        <f t="shared" si="707"/>
        <v>0.00687395579107952</v>
      </c>
      <c r="KG40" s="40" t="str">
        <f t="shared" si="707"/>
        <v/>
      </c>
      <c r="KH40" s="40">
        <f t="shared" si="707"/>
        <v>0.0081883615213878</v>
      </c>
      <c r="KI40" s="40">
        <f t="shared" si="707"/>
        <v>0.00657434992927706</v>
      </c>
      <c r="KJ40" s="40">
        <f t="shared" si="707"/>
        <v>0.0079880090501702</v>
      </c>
      <c r="KK40" s="40">
        <f t="shared" si="707"/>
        <v>0.00589799122038649</v>
      </c>
      <c r="KL40" s="40">
        <f t="shared" si="707"/>
        <v>0.0082922280278358</v>
      </c>
      <c r="KM40" s="40">
        <f t="shared" si="707"/>
        <v>0.00669748262349939</v>
      </c>
      <c r="KN40" s="40">
        <f t="shared" si="707"/>
        <v>0.00721995392009188</v>
      </c>
      <c r="KO40" s="40" t="str">
        <f t="shared" si="707"/>
        <v/>
      </c>
      <c r="KP40" s="41">
        <f t="shared" si="707"/>
        <v>0.0068531319996854</v>
      </c>
      <c r="KQ40" s="45"/>
      <c r="KR40" s="45"/>
      <c r="KS40" s="45"/>
      <c r="KT40" s="45"/>
      <c r="KU40" s="45"/>
      <c r="KV40" s="45"/>
      <c r="KW40" s="45"/>
      <c r="KX40" s="45"/>
      <c r="KY40" s="45"/>
      <c r="KZ40" s="45"/>
      <c r="LA40" s="45"/>
      <c r="LB40" s="45"/>
      <c r="LC40" s="45"/>
      <c r="LD40" s="45"/>
      <c r="LE40" s="45"/>
      <c r="LF40" s="45"/>
      <c r="LG40" s="45"/>
      <c r="LH40" s="45"/>
      <c r="LI40" s="45"/>
      <c r="LJ40" s="45"/>
      <c r="LK40" s="45"/>
      <c r="LL40" s="45"/>
      <c r="LM40" s="45"/>
      <c r="LN40" s="45"/>
      <c r="LO40" s="47">
        <f>SUM(KQ40:LN40)</f>
        <v>0</v>
      </c>
      <c r="LP40" s="40" t="str">
        <f t="shared" ref="LP40:MN40" si="708">IFERROR(KQ40/KQ$10,"")</f>
        <v/>
      </c>
      <c r="LQ40" s="40" t="str">
        <f t="shared" si="708"/>
        <v/>
      </c>
      <c r="LR40" s="40" t="str">
        <f t="shared" si="708"/>
        <v/>
      </c>
      <c r="LS40" s="40" t="str">
        <f t="shared" si="708"/>
        <v/>
      </c>
      <c r="LT40" s="40" t="str">
        <f t="shared" si="708"/>
        <v/>
      </c>
      <c r="LU40" s="40" t="str">
        <f t="shared" si="708"/>
        <v/>
      </c>
      <c r="LV40" s="40" t="str">
        <f t="shared" si="708"/>
        <v/>
      </c>
      <c r="LW40" s="40" t="str">
        <f t="shared" si="708"/>
        <v/>
      </c>
      <c r="LX40" s="40" t="str">
        <f t="shared" si="708"/>
        <v/>
      </c>
      <c r="LY40" s="40" t="str">
        <f t="shared" si="708"/>
        <v/>
      </c>
      <c r="LZ40" s="40" t="str">
        <f t="shared" si="708"/>
        <v/>
      </c>
      <c r="MA40" s="40" t="str">
        <f t="shared" si="708"/>
        <v/>
      </c>
      <c r="MB40" s="40" t="str">
        <f t="shared" si="708"/>
        <v/>
      </c>
      <c r="MC40" s="40" t="str">
        <f t="shared" si="708"/>
        <v/>
      </c>
      <c r="MD40" s="40" t="str">
        <f t="shared" si="708"/>
        <v/>
      </c>
      <c r="ME40" s="40" t="str">
        <f t="shared" si="708"/>
        <v/>
      </c>
      <c r="MF40" s="40" t="str">
        <f t="shared" si="708"/>
        <v/>
      </c>
      <c r="MG40" s="40" t="str">
        <f t="shared" si="708"/>
        <v/>
      </c>
      <c r="MH40" s="40" t="str">
        <f t="shared" si="708"/>
        <v/>
      </c>
      <c r="MI40" s="40" t="str">
        <f t="shared" si="708"/>
        <v/>
      </c>
      <c r="MJ40" s="40" t="str">
        <f t="shared" si="708"/>
        <v/>
      </c>
      <c r="MK40" s="40" t="str">
        <f t="shared" si="708"/>
        <v/>
      </c>
      <c r="ML40" s="40" t="str">
        <f t="shared" si="708"/>
        <v/>
      </c>
      <c r="MM40" s="40" t="str">
        <f t="shared" si="708"/>
        <v/>
      </c>
      <c r="MN40" s="41" t="str">
        <f t="shared" si="708"/>
        <v/>
      </c>
      <c r="MO40" s="45"/>
      <c r="MP40" s="45"/>
      <c r="MQ40" s="45"/>
      <c r="MR40" s="45"/>
      <c r="MS40" s="45"/>
      <c r="MT40" s="45"/>
      <c r="MU40" s="45"/>
      <c r="MV40" s="45"/>
      <c r="MW40" s="45"/>
      <c r="MX40" s="45"/>
      <c r="MY40" s="45"/>
      <c r="MZ40" s="45"/>
      <c r="NA40" s="45"/>
      <c r="NB40" s="45"/>
      <c r="NC40" s="45"/>
      <c r="ND40" s="45"/>
      <c r="NE40" s="45"/>
      <c r="NF40" s="45"/>
      <c r="NG40" s="45"/>
      <c r="NH40" s="45"/>
      <c r="NI40" s="45"/>
      <c r="NJ40" s="45"/>
      <c r="NK40" s="45"/>
      <c r="NL40" s="45"/>
      <c r="NM40" s="47">
        <f>SUM(MO40:NL40)</f>
        <v>0</v>
      </c>
      <c r="NN40" s="40" t="str">
        <f t="shared" ref="NN40:OL40" si="709">IFERROR(MO40/MO$10,"")</f>
        <v/>
      </c>
      <c r="NO40" s="40" t="str">
        <f t="shared" si="709"/>
        <v/>
      </c>
      <c r="NP40" s="40" t="str">
        <f t="shared" si="709"/>
        <v/>
      </c>
      <c r="NQ40" s="40" t="str">
        <f t="shared" si="709"/>
        <v/>
      </c>
      <c r="NR40" s="40" t="str">
        <f t="shared" si="709"/>
        <v/>
      </c>
      <c r="NS40" s="40" t="str">
        <f t="shared" si="709"/>
        <v/>
      </c>
      <c r="NT40" s="40" t="str">
        <f t="shared" si="709"/>
        <v/>
      </c>
      <c r="NU40" s="40" t="str">
        <f t="shared" si="709"/>
        <v/>
      </c>
      <c r="NV40" s="40" t="str">
        <f t="shared" si="709"/>
        <v/>
      </c>
      <c r="NW40" s="40" t="str">
        <f t="shared" si="709"/>
        <v/>
      </c>
      <c r="NX40" s="40" t="str">
        <f t="shared" si="709"/>
        <v/>
      </c>
      <c r="NY40" s="40" t="str">
        <f t="shared" si="709"/>
        <v/>
      </c>
      <c r="NZ40" s="40" t="str">
        <f t="shared" si="709"/>
        <v/>
      </c>
      <c r="OA40" s="40" t="str">
        <f t="shared" si="709"/>
        <v/>
      </c>
      <c r="OB40" s="40" t="str">
        <f t="shared" si="709"/>
        <v/>
      </c>
      <c r="OC40" s="40" t="str">
        <f t="shared" si="709"/>
        <v/>
      </c>
      <c r="OD40" s="40" t="str">
        <f t="shared" si="709"/>
        <v/>
      </c>
      <c r="OE40" s="40" t="str">
        <f t="shared" si="709"/>
        <v/>
      </c>
      <c r="OF40" s="40" t="str">
        <f t="shared" si="709"/>
        <v/>
      </c>
      <c r="OG40" s="40" t="str">
        <f t="shared" si="709"/>
        <v/>
      </c>
      <c r="OH40" s="40" t="str">
        <f t="shared" si="709"/>
        <v/>
      </c>
      <c r="OI40" s="40" t="str">
        <f t="shared" si="709"/>
        <v/>
      </c>
      <c r="OJ40" s="40" t="str">
        <f t="shared" si="709"/>
        <v/>
      </c>
      <c r="OK40" s="40" t="str">
        <f t="shared" si="709"/>
        <v/>
      </c>
      <c r="OL40" s="41" t="str">
        <f t="shared" si="709"/>
        <v/>
      </c>
      <c r="OM40" s="45"/>
      <c r="ON40" s="45"/>
      <c r="OO40" s="45"/>
      <c r="OP40" s="45"/>
      <c r="OQ40" s="45"/>
      <c r="OR40" s="45"/>
      <c r="OS40" s="45"/>
      <c r="OT40" s="45"/>
      <c r="OU40" s="45"/>
      <c r="OV40" s="45"/>
      <c r="OW40" s="45"/>
      <c r="OX40" s="45"/>
      <c r="OY40" s="45"/>
      <c r="OZ40" s="45"/>
      <c r="PA40" s="45"/>
      <c r="PB40" s="45"/>
      <c r="PC40" s="45"/>
      <c r="PD40" s="45"/>
      <c r="PE40" s="45"/>
      <c r="PF40" s="45"/>
      <c r="PG40" s="45"/>
      <c r="PH40" s="45"/>
      <c r="PI40" s="45"/>
      <c r="PJ40" s="45"/>
      <c r="PK40" s="47">
        <f>SUM(OM40:PJ40)</f>
        <v>0</v>
      </c>
      <c r="PL40" s="40" t="str">
        <f t="shared" ref="PL40:QJ40" si="710">IFERROR(OM40/OM$10,"")</f>
        <v/>
      </c>
      <c r="PM40" s="40" t="str">
        <f t="shared" si="710"/>
        <v/>
      </c>
      <c r="PN40" s="40" t="str">
        <f t="shared" si="710"/>
        <v/>
      </c>
      <c r="PO40" s="40" t="str">
        <f t="shared" si="710"/>
        <v/>
      </c>
      <c r="PP40" s="40" t="str">
        <f t="shared" si="710"/>
        <v/>
      </c>
      <c r="PQ40" s="40" t="str">
        <f t="shared" si="710"/>
        <v/>
      </c>
      <c r="PR40" s="40" t="str">
        <f t="shared" si="710"/>
        <v/>
      </c>
      <c r="PS40" s="40" t="str">
        <f t="shared" si="710"/>
        <v/>
      </c>
      <c r="PT40" s="40" t="str">
        <f t="shared" si="710"/>
        <v/>
      </c>
      <c r="PU40" s="40" t="str">
        <f t="shared" si="710"/>
        <v/>
      </c>
      <c r="PV40" s="40" t="str">
        <f t="shared" si="710"/>
        <v/>
      </c>
      <c r="PW40" s="40" t="str">
        <f t="shared" si="710"/>
        <v/>
      </c>
      <c r="PX40" s="40" t="str">
        <f t="shared" si="710"/>
        <v/>
      </c>
      <c r="PY40" s="40" t="str">
        <f t="shared" si="710"/>
        <v/>
      </c>
      <c r="PZ40" s="40" t="str">
        <f t="shared" si="710"/>
        <v/>
      </c>
      <c r="QA40" s="40" t="str">
        <f t="shared" si="710"/>
        <v/>
      </c>
      <c r="QB40" s="40" t="str">
        <f t="shared" si="710"/>
        <v/>
      </c>
      <c r="QC40" s="40" t="str">
        <f t="shared" si="710"/>
        <v/>
      </c>
      <c r="QD40" s="40" t="str">
        <f t="shared" si="710"/>
        <v/>
      </c>
      <c r="QE40" s="40" t="str">
        <f t="shared" si="710"/>
        <v/>
      </c>
      <c r="QF40" s="40" t="str">
        <f t="shared" si="710"/>
        <v/>
      </c>
      <c r="QG40" s="40" t="str">
        <f t="shared" si="710"/>
        <v/>
      </c>
      <c r="QH40" s="40" t="str">
        <f t="shared" si="710"/>
        <v/>
      </c>
      <c r="QI40" s="40" t="str">
        <f t="shared" si="710"/>
        <v/>
      </c>
      <c r="QJ40" s="41" t="str">
        <f t="shared" si="710"/>
        <v/>
      </c>
      <c r="QK40" s="45"/>
      <c r="QL40" s="45"/>
      <c r="QM40" s="45"/>
      <c r="QN40" s="45"/>
      <c r="QO40" s="45"/>
      <c r="QP40" s="45"/>
      <c r="QQ40" s="45"/>
      <c r="QR40" s="45"/>
      <c r="QS40" s="45"/>
      <c r="QT40" s="45"/>
      <c r="QU40" s="45"/>
      <c r="QV40" s="45"/>
      <c r="QW40" s="45"/>
      <c r="QX40" s="45"/>
      <c r="QY40" s="45"/>
      <c r="QZ40" s="45"/>
      <c r="RA40" s="45"/>
      <c r="RB40" s="45"/>
      <c r="RC40" s="45"/>
      <c r="RD40" s="45"/>
      <c r="RE40" s="45"/>
      <c r="RF40" s="45"/>
      <c r="RG40" s="45"/>
      <c r="RH40" s="45"/>
      <c r="RI40" s="47">
        <f>SUM(QK40:RH40)</f>
        <v>0</v>
      </c>
      <c r="RJ40" s="40" t="str">
        <f t="shared" ref="RJ40:SH40" si="711">IFERROR(QK40/QK$10,"")</f>
        <v/>
      </c>
      <c r="RK40" s="40" t="str">
        <f t="shared" si="711"/>
        <v/>
      </c>
      <c r="RL40" s="40" t="str">
        <f t="shared" si="711"/>
        <v/>
      </c>
      <c r="RM40" s="40" t="str">
        <f t="shared" si="711"/>
        <v/>
      </c>
      <c r="RN40" s="40" t="str">
        <f t="shared" si="711"/>
        <v/>
      </c>
      <c r="RO40" s="40" t="str">
        <f t="shared" si="711"/>
        <v/>
      </c>
      <c r="RP40" s="40" t="str">
        <f t="shared" si="711"/>
        <v/>
      </c>
      <c r="RQ40" s="40" t="str">
        <f t="shared" si="711"/>
        <v/>
      </c>
      <c r="RR40" s="40" t="str">
        <f t="shared" si="711"/>
        <v/>
      </c>
      <c r="RS40" s="40" t="str">
        <f t="shared" si="711"/>
        <v/>
      </c>
      <c r="RT40" s="40" t="str">
        <f t="shared" si="711"/>
        <v/>
      </c>
      <c r="RU40" s="40" t="str">
        <f t="shared" si="711"/>
        <v/>
      </c>
      <c r="RV40" s="40" t="str">
        <f t="shared" si="711"/>
        <v/>
      </c>
      <c r="RW40" s="40" t="str">
        <f t="shared" si="711"/>
        <v/>
      </c>
      <c r="RX40" s="40" t="str">
        <f t="shared" si="711"/>
        <v/>
      </c>
      <c r="RY40" s="40" t="str">
        <f t="shared" si="711"/>
        <v/>
      </c>
      <c r="RZ40" s="40" t="str">
        <f t="shared" si="711"/>
        <v/>
      </c>
      <c r="SA40" s="40" t="str">
        <f t="shared" si="711"/>
        <v/>
      </c>
      <c r="SB40" s="40" t="str">
        <f t="shared" si="711"/>
        <v/>
      </c>
      <c r="SC40" s="40" t="str">
        <f t="shared" si="711"/>
        <v/>
      </c>
      <c r="SD40" s="40" t="str">
        <f t="shared" si="711"/>
        <v/>
      </c>
      <c r="SE40" s="40" t="str">
        <f t="shared" si="711"/>
        <v/>
      </c>
      <c r="SF40" s="40" t="str">
        <f t="shared" si="711"/>
        <v/>
      </c>
      <c r="SG40" s="40" t="str">
        <f t="shared" si="711"/>
        <v/>
      </c>
      <c r="SH40" s="41" t="str">
        <f t="shared" si="711"/>
        <v/>
      </c>
      <c r="SI40" s="45"/>
      <c r="SJ40" s="45"/>
      <c r="SK40" s="45"/>
      <c r="SL40" s="45"/>
      <c r="SM40" s="45"/>
      <c r="SN40" s="45"/>
      <c r="SO40" s="45"/>
      <c r="SP40" s="45"/>
      <c r="SQ40" s="45"/>
      <c r="SR40" s="45"/>
      <c r="SS40" s="45"/>
      <c r="ST40" s="45"/>
      <c r="SU40" s="45"/>
      <c r="SV40" s="45"/>
      <c r="SW40" s="45"/>
      <c r="SX40" s="45"/>
      <c r="SY40" s="45"/>
      <c r="SZ40" s="45"/>
      <c r="TA40" s="45"/>
      <c r="TB40" s="45"/>
      <c r="TC40" s="45"/>
      <c r="TD40" s="45"/>
      <c r="TE40" s="45"/>
      <c r="TF40" s="45"/>
      <c r="TG40" s="47">
        <f>SUM(SI40:TF40)</f>
        <v>0</v>
      </c>
      <c r="TH40" s="40" t="str">
        <f t="shared" ref="TH40:UA40" si="712">IFERROR(SI40/SI$10,"")</f>
        <v/>
      </c>
      <c r="TI40" s="40" t="str">
        <f t="shared" si="712"/>
        <v/>
      </c>
      <c r="TJ40" s="40" t="str">
        <f t="shared" si="712"/>
        <v/>
      </c>
      <c r="TK40" s="40" t="str">
        <f t="shared" si="712"/>
        <v/>
      </c>
      <c r="TL40" s="40" t="str">
        <f t="shared" si="712"/>
        <v/>
      </c>
      <c r="TM40" s="40" t="str">
        <f t="shared" si="712"/>
        <v/>
      </c>
      <c r="TN40" s="40" t="str">
        <f t="shared" si="712"/>
        <v/>
      </c>
      <c r="TO40" s="40" t="str">
        <f t="shared" si="712"/>
        <v/>
      </c>
      <c r="TP40" s="40" t="str">
        <f t="shared" si="712"/>
        <v/>
      </c>
      <c r="TQ40" s="40" t="str">
        <f t="shared" si="712"/>
        <v/>
      </c>
      <c r="TR40" s="40" t="str">
        <f t="shared" si="712"/>
        <v/>
      </c>
      <c r="TS40" s="40" t="str">
        <f t="shared" si="712"/>
        <v/>
      </c>
      <c r="TT40" s="40" t="str">
        <f t="shared" si="712"/>
        <v/>
      </c>
      <c r="TU40" s="40" t="str">
        <f t="shared" si="712"/>
        <v/>
      </c>
      <c r="TV40" s="40" t="str">
        <f t="shared" si="712"/>
        <v/>
      </c>
      <c r="TW40" s="40" t="str">
        <f t="shared" si="712"/>
        <v/>
      </c>
      <c r="TX40" s="40" t="str">
        <f t="shared" si="712"/>
        <v/>
      </c>
      <c r="TY40" s="40" t="str">
        <f t="shared" si="712"/>
        <v/>
      </c>
      <c r="TZ40" s="40" t="str">
        <f t="shared" si="712"/>
        <v/>
      </c>
      <c r="UA40" s="40" t="str">
        <f t="shared" si="712"/>
        <v/>
      </c>
      <c r="UB40" s="40" t="str">
        <f t="shared" ref="UB40:UG40" si="713">IFERROR(TB40/TB$10,"")</f>
        <v/>
      </c>
      <c r="UC40" s="40" t="str">
        <f t="shared" si="713"/>
        <v/>
      </c>
      <c r="UD40" s="40" t="str">
        <f t="shared" si="713"/>
        <v/>
      </c>
      <c r="UE40" s="40" t="str">
        <f t="shared" si="713"/>
        <v/>
      </c>
      <c r="UF40" s="40" t="str">
        <f t="shared" si="713"/>
        <v/>
      </c>
      <c r="UG40" s="41" t="str">
        <f t="shared" si="713"/>
        <v/>
      </c>
      <c r="UH40" s="45"/>
      <c r="UI40" s="45"/>
      <c r="UJ40" s="45"/>
      <c r="UK40" s="45"/>
      <c r="UL40" s="45"/>
      <c r="UM40" s="45"/>
      <c r="UN40" s="45"/>
      <c r="UO40" s="45"/>
      <c r="UP40" s="45"/>
      <c r="UQ40" s="45"/>
      <c r="UR40" s="45"/>
      <c r="US40" s="45"/>
      <c r="UT40" s="45"/>
      <c r="UU40" s="45"/>
      <c r="UV40" s="45"/>
      <c r="UW40" s="45"/>
      <c r="UX40" s="45"/>
      <c r="UY40" s="45"/>
      <c r="UZ40" s="45"/>
      <c r="VA40" s="45"/>
      <c r="VB40" s="45"/>
      <c r="VC40" s="45"/>
      <c r="VD40" s="45"/>
      <c r="VE40" s="45"/>
      <c r="VF40" s="47">
        <f>SUM(UH40:VE40)</f>
        <v>0</v>
      </c>
      <c r="VG40" s="40" t="str">
        <f t="shared" ref="VG40:WE40" si="714">IFERROR(UH40/UH$10,"")</f>
        <v/>
      </c>
      <c r="VH40" s="40" t="str">
        <f t="shared" si="714"/>
        <v/>
      </c>
      <c r="VI40" s="40" t="str">
        <f t="shared" si="714"/>
        <v/>
      </c>
      <c r="VJ40" s="40" t="str">
        <f t="shared" si="714"/>
        <v/>
      </c>
      <c r="VK40" s="40" t="str">
        <f t="shared" si="714"/>
        <v/>
      </c>
      <c r="VL40" s="40" t="str">
        <f t="shared" si="714"/>
        <v/>
      </c>
      <c r="VM40" s="40" t="str">
        <f t="shared" si="714"/>
        <v/>
      </c>
      <c r="VN40" s="40" t="str">
        <f t="shared" si="714"/>
        <v/>
      </c>
      <c r="VO40" s="40" t="str">
        <f t="shared" si="714"/>
        <v/>
      </c>
      <c r="VP40" s="40" t="str">
        <f t="shared" si="714"/>
        <v/>
      </c>
      <c r="VQ40" s="40" t="str">
        <f t="shared" si="714"/>
        <v/>
      </c>
      <c r="VR40" s="40" t="str">
        <f t="shared" si="714"/>
        <v/>
      </c>
      <c r="VS40" s="40" t="str">
        <f t="shared" si="714"/>
        <v/>
      </c>
      <c r="VT40" s="40" t="str">
        <f t="shared" si="714"/>
        <v/>
      </c>
      <c r="VU40" s="40" t="str">
        <f t="shared" si="714"/>
        <v/>
      </c>
      <c r="VV40" s="40" t="str">
        <f t="shared" si="714"/>
        <v/>
      </c>
      <c r="VW40" s="40" t="str">
        <f t="shared" si="714"/>
        <v/>
      </c>
      <c r="VX40" s="40" t="str">
        <f t="shared" si="714"/>
        <v/>
      </c>
      <c r="VY40" s="40" t="str">
        <f t="shared" si="714"/>
        <v/>
      </c>
      <c r="VZ40" s="40" t="str">
        <f t="shared" si="714"/>
        <v/>
      </c>
      <c r="WA40" s="40" t="str">
        <f t="shared" si="714"/>
        <v/>
      </c>
      <c r="WB40" s="40" t="str">
        <f t="shared" si="714"/>
        <v/>
      </c>
      <c r="WC40" s="40" t="str">
        <f t="shared" si="714"/>
        <v/>
      </c>
      <c r="WD40" s="40" t="str">
        <f t="shared" si="714"/>
        <v/>
      </c>
      <c r="WE40" s="41" t="str">
        <f t="shared" si="714"/>
        <v/>
      </c>
      <c r="WF40" s="45">
        <f t="shared" ref="WF40:XC40" si="715">SUMIF($C$2:$WE$2,WF$2,$C40:$WE40)</f>
        <v>7838.8837216988</v>
      </c>
      <c r="WG40" s="45">
        <f t="shared" si="715"/>
        <v>321.507393938086</v>
      </c>
      <c r="WH40" s="45">
        <f t="shared" si="715"/>
        <v>8894.79134891159</v>
      </c>
      <c r="WI40" s="45">
        <f t="shared" si="715"/>
        <v>4152.44560377907</v>
      </c>
      <c r="WJ40" s="45">
        <f t="shared" si="715"/>
        <v>2386.43930237197</v>
      </c>
      <c r="WK40" s="45">
        <f t="shared" si="715"/>
        <v>8419.9701003621</v>
      </c>
      <c r="WL40" s="45">
        <f t="shared" si="715"/>
        <v>18295.5364324615</v>
      </c>
      <c r="WM40" s="45">
        <f t="shared" si="715"/>
        <v>1667.92724607926</v>
      </c>
      <c r="WN40" s="45">
        <f t="shared" si="715"/>
        <v>4873.59026702656</v>
      </c>
      <c r="WO40" s="45">
        <f t="shared" si="715"/>
        <v>10326.2674873652</v>
      </c>
      <c r="WP40" s="45">
        <f t="shared" si="715"/>
        <v>671.7579198</v>
      </c>
      <c r="WQ40" s="45">
        <f t="shared" si="715"/>
        <v>2056.08849174</v>
      </c>
      <c r="WR40" s="45">
        <f t="shared" si="715"/>
        <v>54.1734324882884</v>
      </c>
      <c r="WS40" s="45">
        <f t="shared" si="715"/>
        <v>5766.29614790992</v>
      </c>
      <c r="WT40" s="45">
        <f t="shared" si="715"/>
        <v>17032.7633485839</v>
      </c>
      <c r="WU40" s="45">
        <f t="shared" si="715"/>
        <v>719.565894485734</v>
      </c>
      <c r="WV40" s="45">
        <f t="shared" si="715"/>
        <v>2589.81708576604</v>
      </c>
      <c r="WW40" s="45">
        <f t="shared" si="715"/>
        <v>14899.0409508797</v>
      </c>
      <c r="WX40" s="45">
        <f t="shared" si="715"/>
        <v>10600.2236290859</v>
      </c>
      <c r="WY40" s="45">
        <f t="shared" si="715"/>
        <v>4435.54196499152</v>
      </c>
      <c r="WZ40" s="45">
        <f t="shared" si="715"/>
        <v>59.1962319382237</v>
      </c>
      <c r="XA40" s="45">
        <f t="shared" si="715"/>
        <v>1529.41998320471</v>
      </c>
      <c r="XB40" s="45">
        <f t="shared" si="715"/>
        <v>207.948824008331</v>
      </c>
      <c r="XC40" s="45">
        <f t="shared" si="715"/>
        <v>0</v>
      </c>
      <c r="XD40" s="47">
        <f>SUM(WF40:XC40)</f>
        <v>127799.192808877</v>
      </c>
      <c r="XE40" s="40">
        <f t="shared" ref="XE40:YC40" si="716">IFERROR(WF40/WF$10,"")</f>
        <v>0.00459688857025397</v>
      </c>
      <c r="XF40" s="40">
        <f t="shared" si="716"/>
        <v>0.00208152282091638</v>
      </c>
      <c r="XG40" s="40">
        <f t="shared" si="716"/>
        <v>0.0066899690754559</v>
      </c>
      <c r="XH40" s="40">
        <f t="shared" si="716"/>
        <v>0.00328895674864171</v>
      </c>
      <c r="XI40" s="40">
        <f t="shared" si="716"/>
        <v>0.00563034528324083</v>
      </c>
      <c r="XJ40" s="40">
        <f t="shared" si="716"/>
        <v>0.00789191918346315</v>
      </c>
      <c r="XK40" s="40">
        <f t="shared" si="716"/>
        <v>0.0071116664890562</v>
      </c>
      <c r="XL40" s="40">
        <f t="shared" si="716"/>
        <v>0.00509092845517059</v>
      </c>
      <c r="XM40" s="40">
        <f t="shared" si="716"/>
        <v>0.00951193552978232</v>
      </c>
      <c r="XN40" s="40">
        <f t="shared" si="716"/>
        <v>0.00537461702284415</v>
      </c>
      <c r="XO40" s="40">
        <f t="shared" si="716"/>
        <v>0.00304036323618467</v>
      </c>
      <c r="XP40" s="40">
        <f t="shared" si="716"/>
        <v>0.00771110584627432</v>
      </c>
      <c r="XQ40" s="40">
        <f t="shared" si="716"/>
        <v>0.0169481584048055</v>
      </c>
      <c r="XR40" s="40">
        <f t="shared" si="716"/>
        <v>0.0079508808994116</v>
      </c>
      <c r="XS40" s="40">
        <f t="shared" si="716"/>
        <v>0.00674576573300347</v>
      </c>
      <c r="XT40" s="40">
        <f t="shared" si="716"/>
        <v>0.0100239479299167</v>
      </c>
      <c r="XU40" s="40">
        <f t="shared" si="716"/>
        <v>0.00839867930282429</v>
      </c>
      <c r="XV40" s="40">
        <f t="shared" si="716"/>
        <v>0.00692144376677777</v>
      </c>
      <c r="XW40" s="40">
        <f t="shared" si="716"/>
        <v>0.00661052460065483</v>
      </c>
      <c r="XX40" s="40">
        <f t="shared" si="716"/>
        <v>0.00578858361816924</v>
      </c>
      <c r="XY40" s="40">
        <f t="shared" si="716"/>
        <v>0.00823718937254555</v>
      </c>
      <c r="XZ40" s="40">
        <f t="shared" si="716"/>
        <v>0.00714193146331217</v>
      </c>
      <c r="YA40" s="40">
        <f t="shared" si="716"/>
        <v>0.00721995392009188</v>
      </c>
      <c r="YB40" s="40" t="str">
        <f t="shared" si="716"/>
        <v/>
      </c>
      <c r="YC40" s="41">
        <f t="shared" si="716"/>
        <v>0.00633605799358097</v>
      </c>
    </row>
    <row r="41" s="18" customFormat="1" customHeight="1" spans="1:653">
      <c r="A41" s="67"/>
      <c r="B41" s="69" t="s">
        <v>91</v>
      </c>
      <c r="C41" s="52">
        <f t="shared" ref="C41:R41" si="717">SUM(C39:C40)</f>
        <v>1990.05338208011</v>
      </c>
      <c r="D41" s="52">
        <f t="shared" si="717"/>
        <v>37.093395497773</v>
      </c>
      <c r="E41" s="52">
        <f t="shared" si="717"/>
        <v>2198.61302687121</v>
      </c>
      <c r="F41" s="52">
        <f t="shared" si="717"/>
        <v>780.363125856942</v>
      </c>
      <c r="G41" s="52">
        <f t="shared" si="717"/>
        <v>709.853862371078</v>
      </c>
      <c r="H41" s="52">
        <f t="shared" si="717"/>
        <v>1713.79686856369</v>
      </c>
      <c r="I41" s="52">
        <f t="shared" si="717"/>
        <v>5197.00677286789</v>
      </c>
      <c r="J41" s="52">
        <f t="shared" si="717"/>
        <v>325.78902276925</v>
      </c>
      <c r="K41" s="52">
        <f t="shared" si="717"/>
        <v>379.598628851732</v>
      </c>
      <c r="L41" s="53">
        <f t="shared" si="717"/>
        <v>2767.5289425466</v>
      </c>
      <c r="M41" s="52">
        <f t="shared" si="717"/>
        <v>186.61661196</v>
      </c>
      <c r="N41" s="52">
        <f t="shared" si="717"/>
        <v>402.34714308</v>
      </c>
      <c r="O41" s="52">
        <f t="shared" si="717"/>
        <v>83.6528981334057</v>
      </c>
      <c r="P41" s="52">
        <f t="shared" si="717"/>
        <v>1231.86534999998</v>
      </c>
      <c r="Q41" s="53">
        <f t="shared" si="717"/>
        <v>2830.1534548353</v>
      </c>
      <c r="R41" s="52">
        <f t="shared" si="717"/>
        <v>472.297453416773</v>
      </c>
      <c r="S41" s="54" t="str">
        <f>IFERROR(#REF!/#REF!,"")</f>
        <v/>
      </c>
      <c r="T41" s="52">
        <f t="shared" ref="T41:AA41" si="718">SUM(T39:T40)</f>
        <v>2528.26629735022</v>
      </c>
      <c r="U41" s="52">
        <f t="shared" si="718"/>
        <v>1712.12499323908</v>
      </c>
      <c r="V41" s="52">
        <f t="shared" si="718"/>
        <v>761.162378789623</v>
      </c>
      <c r="W41" s="52">
        <f t="shared" si="718"/>
        <v>0</v>
      </c>
      <c r="X41" s="53">
        <f t="shared" si="718"/>
        <v>0</v>
      </c>
      <c r="Y41" s="52">
        <f t="shared" si="718"/>
        <v>0</v>
      </c>
      <c r="Z41" s="52">
        <f t="shared" si="718"/>
        <v>0</v>
      </c>
      <c r="AA41" s="52">
        <f t="shared" si="718"/>
        <v>26308.1836090807</v>
      </c>
      <c r="AB41" s="54">
        <f t="shared" ref="AB41:AZ41" si="719">IFERROR(C41/C$10,"")</f>
        <v>0.00647156005186458</v>
      </c>
      <c r="AC41" s="54">
        <f t="shared" si="719"/>
        <v>0.00222927356000085</v>
      </c>
      <c r="AD41" s="54">
        <f t="shared" si="719"/>
        <v>0.0122687912219196</v>
      </c>
      <c r="AE41" s="54">
        <f t="shared" si="719"/>
        <v>0.0054736158817061</v>
      </c>
      <c r="AF41" s="54">
        <f t="shared" si="719"/>
        <v>0.00825787201049834</v>
      </c>
      <c r="AG41" s="54">
        <f t="shared" si="719"/>
        <v>0.0116094035430335</v>
      </c>
      <c r="AH41" s="54">
        <f t="shared" si="719"/>
        <v>0.0118980539183472</v>
      </c>
      <c r="AI41" s="54">
        <f t="shared" si="719"/>
        <v>0.00595908401821951</v>
      </c>
      <c r="AJ41" s="54">
        <f t="shared" si="719"/>
        <v>0.00622485498547332</v>
      </c>
      <c r="AK41" s="54">
        <f t="shared" si="719"/>
        <v>0.00822641833798386</v>
      </c>
      <c r="AL41" s="54">
        <f t="shared" si="719"/>
        <v>0.0068302040885344</v>
      </c>
      <c r="AM41" s="54">
        <f t="shared" si="719"/>
        <v>0.00874600586259359</v>
      </c>
      <c r="AN41" s="54">
        <f t="shared" si="719"/>
        <v>0.0422679376757258</v>
      </c>
      <c r="AO41" s="54">
        <f t="shared" si="719"/>
        <v>0.0109126898247091</v>
      </c>
      <c r="AP41" s="54">
        <f t="shared" si="719"/>
        <v>0.00954057687302629</v>
      </c>
      <c r="AQ41" s="54">
        <f t="shared" si="719"/>
        <v>0.0134031024934722</v>
      </c>
      <c r="AR41" s="54" t="str">
        <f t="shared" si="719"/>
        <v/>
      </c>
      <c r="AS41" s="54">
        <f t="shared" si="719"/>
        <v>0.00882391980177536</v>
      </c>
      <c r="AT41" s="54">
        <f t="shared" si="719"/>
        <v>0.00838287777892256</v>
      </c>
      <c r="AU41" s="54">
        <f t="shared" si="719"/>
        <v>0.00868709778717592</v>
      </c>
      <c r="AV41" s="54" t="str">
        <f t="shared" si="719"/>
        <v/>
      </c>
      <c r="AW41" s="54" t="str">
        <f t="shared" si="719"/>
        <v/>
      </c>
      <c r="AX41" s="54" t="str">
        <f t="shared" si="719"/>
        <v/>
      </c>
      <c r="AY41" s="54" t="str">
        <f t="shared" si="719"/>
        <v/>
      </c>
      <c r="AZ41" s="56">
        <f t="shared" si="719"/>
        <v>0.00917677433822357</v>
      </c>
      <c r="BA41" s="52">
        <f t="shared" ref="BA41:BP41" si="720">SUM(BA39:BA40)</f>
        <v>1171.58677189994</v>
      </c>
      <c r="BB41" s="52">
        <f t="shared" si="720"/>
        <v>25.9036243736372</v>
      </c>
      <c r="BC41" s="52">
        <f t="shared" si="720"/>
        <v>1421.91875483926</v>
      </c>
      <c r="BD41" s="52">
        <f t="shared" si="720"/>
        <v>449.195343632832</v>
      </c>
      <c r="BE41" s="52">
        <f t="shared" si="720"/>
        <v>460.748660975992</v>
      </c>
      <c r="BF41" s="52">
        <f t="shared" si="720"/>
        <v>1225.84249746856</v>
      </c>
      <c r="BG41" s="52">
        <f t="shared" si="720"/>
        <v>2730.53227773663</v>
      </c>
      <c r="BH41" s="52">
        <f t="shared" si="720"/>
        <v>245.892642467571</v>
      </c>
      <c r="BI41" s="52">
        <f t="shared" si="720"/>
        <v>439.834016626314</v>
      </c>
      <c r="BJ41" s="53">
        <f t="shared" si="720"/>
        <v>1303.3273863026</v>
      </c>
      <c r="BK41" s="52">
        <f t="shared" si="720"/>
        <v>82.8558753</v>
      </c>
      <c r="BL41" s="52">
        <f t="shared" si="720"/>
        <v>143.56976738</v>
      </c>
      <c r="BM41" s="52">
        <f t="shared" si="720"/>
        <v>9.6429991944146</v>
      </c>
      <c r="BN41" s="52">
        <f t="shared" si="720"/>
        <v>578.790205950002</v>
      </c>
      <c r="BO41" s="53">
        <f t="shared" si="720"/>
        <v>1739.74203239543</v>
      </c>
      <c r="BP41" s="52">
        <f t="shared" si="720"/>
        <v>159.773573730203</v>
      </c>
      <c r="BQ41" s="54" t="str">
        <f>IFERROR(#REF!/#REF!,"")</f>
        <v/>
      </c>
      <c r="BR41" s="53">
        <f t="shared" ref="BR41:BY41" si="721">SUM(BR39:BR40)</f>
        <v>1405.2095012139</v>
      </c>
      <c r="BS41" s="53">
        <f t="shared" si="721"/>
        <v>1377.64599710243</v>
      </c>
      <c r="BT41" s="53">
        <f t="shared" si="721"/>
        <v>489.691087127695</v>
      </c>
      <c r="BU41" s="52">
        <f t="shared" si="721"/>
        <v>0</v>
      </c>
      <c r="BV41" s="52">
        <f t="shared" si="721"/>
        <v>0</v>
      </c>
      <c r="BW41" s="52">
        <f t="shared" si="721"/>
        <v>0</v>
      </c>
      <c r="BX41" s="52">
        <f t="shared" si="721"/>
        <v>0</v>
      </c>
      <c r="BY41" s="52">
        <f t="shared" si="721"/>
        <v>15461.7030157174</v>
      </c>
      <c r="BZ41" s="54">
        <f t="shared" ref="BZ41:CX41" si="722">IFERROR(BA41/BA$10,"")</f>
        <v>0.00589153623642461</v>
      </c>
      <c r="CA41" s="54">
        <f t="shared" si="722"/>
        <v>0.00233240539760484</v>
      </c>
      <c r="CB41" s="54">
        <f t="shared" si="722"/>
        <v>0.0100141766787582</v>
      </c>
      <c r="CC41" s="54">
        <f t="shared" si="722"/>
        <v>0.00473347522279116</v>
      </c>
      <c r="CD41" s="54">
        <f t="shared" si="722"/>
        <v>0.00693973731456764</v>
      </c>
      <c r="CE41" s="54">
        <f t="shared" si="722"/>
        <v>0.0109256166477576</v>
      </c>
      <c r="CF41" s="54">
        <f t="shared" si="722"/>
        <v>0.00999158776340314</v>
      </c>
      <c r="CG41" s="54">
        <f t="shared" si="722"/>
        <v>0.00556851109699013</v>
      </c>
      <c r="CH41" s="54">
        <f t="shared" si="722"/>
        <v>0.0142331801165851</v>
      </c>
      <c r="CI41" s="54">
        <f t="shared" si="722"/>
        <v>0.00729433524919279</v>
      </c>
      <c r="CJ41" s="54">
        <f t="shared" si="722"/>
        <v>0.00480974973659998</v>
      </c>
      <c r="CK41" s="54">
        <f t="shared" si="722"/>
        <v>0.00623939405072792</v>
      </c>
      <c r="CL41" s="54">
        <f t="shared" si="722"/>
        <v>0.0126432400608556</v>
      </c>
      <c r="CM41" s="54">
        <f t="shared" si="722"/>
        <v>0.00866699569188521</v>
      </c>
      <c r="CN41" s="54">
        <f t="shared" si="722"/>
        <v>0.00725749835731172</v>
      </c>
      <c r="CO41" s="54">
        <f t="shared" si="722"/>
        <v>0.00950028860741283</v>
      </c>
      <c r="CP41" s="54" t="str">
        <f t="shared" si="722"/>
        <v/>
      </c>
      <c r="CQ41" s="54">
        <f t="shared" si="722"/>
        <v>0.00677024594931736</v>
      </c>
      <c r="CR41" s="54">
        <f t="shared" si="722"/>
        <v>0.00693079163037499</v>
      </c>
      <c r="CS41" s="54">
        <f t="shared" si="722"/>
        <v>0.00734998650843476</v>
      </c>
      <c r="CT41" s="54" t="str">
        <f t="shared" si="722"/>
        <v/>
      </c>
      <c r="CU41" s="54" t="str">
        <f t="shared" si="722"/>
        <v/>
      </c>
      <c r="CV41" s="54" t="str">
        <f t="shared" si="722"/>
        <v/>
      </c>
      <c r="CW41" s="54" t="str">
        <f t="shared" si="722"/>
        <v/>
      </c>
      <c r="CX41" s="56">
        <f t="shared" si="722"/>
        <v>0.00777074406007903</v>
      </c>
      <c r="CY41" s="57">
        <f t="shared" ref="CY41:DW41" si="723">SUM(CY39:CY40)</f>
        <v>2352.0280474402</v>
      </c>
      <c r="CZ41" s="52">
        <f t="shared" si="723"/>
        <v>122.89637228412</v>
      </c>
      <c r="DA41" s="52">
        <f t="shared" si="723"/>
        <v>3918.87124444925</v>
      </c>
      <c r="DB41" s="52">
        <f t="shared" si="723"/>
        <v>1047.73691870889</v>
      </c>
      <c r="DC41" s="52">
        <f t="shared" si="723"/>
        <v>1107.44315608333</v>
      </c>
      <c r="DD41" s="52">
        <f t="shared" si="723"/>
        <v>2366.0979925168</v>
      </c>
      <c r="DE41" s="52">
        <f t="shared" si="723"/>
        <v>5982.99082596212</v>
      </c>
      <c r="DF41" s="52">
        <f t="shared" si="723"/>
        <v>913.893625992469</v>
      </c>
      <c r="DG41" s="52">
        <f t="shared" si="723"/>
        <v>1384.88331992392</v>
      </c>
      <c r="DH41" s="53">
        <f t="shared" si="723"/>
        <v>2373.89629568518</v>
      </c>
      <c r="DI41" s="52">
        <f t="shared" si="723"/>
        <v>261.33895788</v>
      </c>
      <c r="DJ41" s="52">
        <f t="shared" si="723"/>
        <v>655.35919521</v>
      </c>
      <c r="DK41" s="52">
        <f t="shared" si="723"/>
        <v>0</v>
      </c>
      <c r="DL41" s="52">
        <f t="shared" si="723"/>
        <v>1457.40862367998</v>
      </c>
      <c r="DM41" s="53">
        <f t="shared" si="723"/>
        <v>4625.5158491209</v>
      </c>
      <c r="DN41" s="52">
        <f t="shared" si="723"/>
        <v>238.594441108285</v>
      </c>
      <c r="DO41" s="52">
        <f t="shared" si="723"/>
        <v>247.933045340726</v>
      </c>
      <c r="DP41" s="53">
        <f t="shared" si="723"/>
        <v>3506.14115520895</v>
      </c>
      <c r="DQ41" s="53">
        <f t="shared" si="723"/>
        <v>2748.95919946302</v>
      </c>
      <c r="DR41" s="53">
        <f t="shared" si="723"/>
        <v>1110.56028124855</v>
      </c>
      <c r="DS41" s="52">
        <f t="shared" si="723"/>
        <v>0</v>
      </c>
      <c r="DT41" s="52">
        <f t="shared" si="723"/>
        <v>0</v>
      </c>
      <c r="DU41" s="52">
        <f t="shared" si="723"/>
        <v>0</v>
      </c>
      <c r="DV41" s="52">
        <f t="shared" si="723"/>
        <v>0</v>
      </c>
      <c r="DW41" s="52">
        <f t="shared" si="723"/>
        <v>36422.5485473067</v>
      </c>
      <c r="DX41" s="54">
        <f t="shared" ref="DX41:EV41" si="724">IFERROR(CY41/CY$10,"")</f>
        <v>0.00619796073564889</v>
      </c>
      <c r="DY41" s="54">
        <f t="shared" si="724"/>
        <v>0.00241048334822916</v>
      </c>
      <c r="DZ41" s="54">
        <f t="shared" si="724"/>
        <v>0.0113225337191559</v>
      </c>
      <c r="EA41" s="54">
        <f t="shared" si="724"/>
        <v>0.00411118089856936</v>
      </c>
      <c r="EB41" s="54">
        <f t="shared" si="724"/>
        <v>0.00931630270160887</v>
      </c>
      <c r="EC41" s="54">
        <f t="shared" si="724"/>
        <v>0.0100595332727893</v>
      </c>
      <c r="ED41" s="54">
        <f t="shared" si="724"/>
        <v>0.0114144615783002</v>
      </c>
      <c r="EE41" s="54">
        <f t="shared" si="724"/>
        <v>0.00622643906582271</v>
      </c>
      <c r="EF41" s="54">
        <f t="shared" si="724"/>
        <v>0.0192197234003535</v>
      </c>
      <c r="EG41" s="54">
        <f t="shared" si="724"/>
        <v>0.00750426699971716</v>
      </c>
      <c r="EH41" s="54">
        <f t="shared" si="724"/>
        <v>0.00554187580711549</v>
      </c>
      <c r="EI41" s="54">
        <f t="shared" si="724"/>
        <v>0.00907561822268832</v>
      </c>
      <c r="EJ41" s="54">
        <f t="shared" si="724"/>
        <v>0</v>
      </c>
      <c r="EK41" s="54">
        <f t="shared" si="724"/>
        <v>0.00964646021007635</v>
      </c>
      <c r="EL41" s="54">
        <f t="shared" si="724"/>
        <v>0.00869358184328584</v>
      </c>
      <c r="EM41" s="54">
        <f t="shared" si="724"/>
        <v>0.0138552321623252</v>
      </c>
      <c r="EN41" s="54">
        <f t="shared" si="724"/>
        <v>0.00751709297791908</v>
      </c>
      <c r="EO41" s="54">
        <f t="shared" si="724"/>
        <v>0.00784273843265325</v>
      </c>
      <c r="EP41" s="54">
        <f t="shared" si="724"/>
        <v>0.00855509544398759</v>
      </c>
      <c r="EQ41" s="54">
        <f t="shared" si="724"/>
        <v>0.00769336847716627</v>
      </c>
      <c r="ER41" s="54" t="str">
        <f t="shared" si="724"/>
        <v/>
      </c>
      <c r="ES41" s="54" t="str">
        <f t="shared" si="724"/>
        <v/>
      </c>
      <c r="ET41" s="54" t="str">
        <f t="shared" si="724"/>
        <v/>
      </c>
      <c r="EU41" s="54" t="str">
        <f t="shared" si="724"/>
        <v/>
      </c>
      <c r="EV41" s="56">
        <f t="shared" si="724"/>
        <v>0.00865008972006805</v>
      </c>
      <c r="EW41" s="52">
        <f t="shared" ref="EW41:FU41" si="725">SUM(EW39:EW40)</f>
        <v>2457.88511280014</v>
      </c>
      <c r="EX41" s="52">
        <f t="shared" si="725"/>
        <v>116.261953205441</v>
      </c>
      <c r="EY41" s="52">
        <f t="shared" si="725"/>
        <v>3932.34667033983</v>
      </c>
      <c r="EZ41" s="52">
        <f t="shared" si="725"/>
        <v>1863.01773691538</v>
      </c>
      <c r="FA41" s="52">
        <f t="shared" si="725"/>
        <v>631.836945475318</v>
      </c>
      <c r="FB41" s="52">
        <f t="shared" si="725"/>
        <v>2903.54134928934</v>
      </c>
      <c r="FC41" s="52">
        <f t="shared" si="725"/>
        <v>5938.0726411411</v>
      </c>
      <c r="FD41" s="52">
        <f t="shared" si="725"/>
        <v>505.682679714152</v>
      </c>
      <c r="FE41" s="52">
        <f t="shared" si="725"/>
        <v>1598.29743824999</v>
      </c>
      <c r="FF41" s="53">
        <f t="shared" si="725"/>
        <v>2823.13651153469</v>
      </c>
      <c r="FG41" s="52">
        <f t="shared" si="725"/>
        <v>225.9348359</v>
      </c>
      <c r="FH41" s="52">
        <f t="shared" si="725"/>
        <v>545.37312483</v>
      </c>
      <c r="FI41" s="52">
        <f t="shared" si="725"/>
        <v>0</v>
      </c>
      <c r="FJ41" s="52">
        <f t="shared" si="725"/>
        <v>1556.84752325998</v>
      </c>
      <c r="FK41" s="53">
        <f t="shared" si="725"/>
        <v>5029.05054033418</v>
      </c>
      <c r="FL41" s="52">
        <f t="shared" si="725"/>
        <v>62.39068347472</v>
      </c>
      <c r="FM41" s="52">
        <f t="shared" si="725"/>
        <v>1018.85863070706</v>
      </c>
      <c r="FN41" s="53">
        <f t="shared" si="725"/>
        <v>3800.60013666762</v>
      </c>
      <c r="FO41" s="53">
        <f t="shared" si="725"/>
        <v>3200.48416567025</v>
      </c>
      <c r="FP41" s="53">
        <f t="shared" si="725"/>
        <v>1053.32520925452</v>
      </c>
      <c r="FQ41" s="52">
        <f t="shared" si="725"/>
        <v>0</v>
      </c>
      <c r="FR41" s="52">
        <f t="shared" si="725"/>
        <v>0</v>
      </c>
      <c r="FS41" s="52">
        <f t="shared" si="725"/>
        <v>0</v>
      </c>
      <c r="FT41" s="52">
        <f t="shared" si="725"/>
        <v>0</v>
      </c>
      <c r="FU41" s="52">
        <f t="shared" si="725"/>
        <v>39262.9438887637</v>
      </c>
      <c r="FV41" s="54">
        <f t="shared" ref="FV41:GT41" si="726">IFERROR(EW41/EW$10,"")</f>
        <v>0.00790275692684243</v>
      </c>
      <c r="FW41" s="54">
        <f t="shared" si="726"/>
        <v>0.00340702355529037</v>
      </c>
      <c r="FX41" s="54">
        <f t="shared" si="726"/>
        <v>0.0136267639258995</v>
      </c>
      <c r="FY41" s="54">
        <f t="shared" si="726"/>
        <v>0.00626538097513972</v>
      </c>
      <c r="FZ41" s="54">
        <f t="shared" si="726"/>
        <v>0.00839233875910519</v>
      </c>
      <c r="GA41" s="54">
        <f t="shared" si="726"/>
        <v>0.0150317411871262</v>
      </c>
      <c r="GB41" s="54">
        <f t="shared" si="726"/>
        <v>0.0133341889770563</v>
      </c>
      <c r="GC41" s="54">
        <f t="shared" si="726"/>
        <v>0.0092304221865211</v>
      </c>
      <c r="GD41" s="54">
        <f t="shared" si="726"/>
        <v>0.0194458529915253</v>
      </c>
      <c r="GE41" s="54">
        <f t="shared" si="726"/>
        <v>0.00775268774041993</v>
      </c>
      <c r="GF41" s="54">
        <f t="shared" si="726"/>
        <v>0.00492300757664566</v>
      </c>
      <c r="GG41" s="54">
        <f t="shared" si="726"/>
        <v>0.00980684604866586</v>
      </c>
      <c r="GH41" s="54">
        <f t="shared" si="726"/>
        <v>0</v>
      </c>
      <c r="GI41" s="54">
        <f t="shared" si="726"/>
        <v>0.0109352202328833</v>
      </c>
      <c r="GJ41" s="54">
        <f t="shared" si="726"/>
        <v>0.0097223958896498</v>
      </c>
      <c r="GK41" s="54">
        <f t="shared" si="726"/>
        <v>0.028340464995989</v>
      </c>
      <c r="GL41" s="54">
        <f t="shared" si="726"/>
        <v>0.0105969393655211</v>
      </c>
      <c r="GM41" s="54">
        <f t="shared" si="726"/>
        <v>0.00975460252567239</v>
      </c>
      <c r="GN41" s="54">
        <f t="shared" si="726"/>
        <v>0.00943016273813001</v>
      </c>
      <c r="GO41" s="54">
        <f t="shared" si="726"/>
        <v>0.00800979561901781</v>
      </c>
      <c r="GP41" s="54" t="str">
        <f t="shared" si="726"/>
        <v/>
      </c>
      <c r="GQ41" s="54" t="str">
        <f t="shared" si="726"/>
        <v/>
      </c>
      <c r="GR41" s="54" t="str">
        <f t="shared" si="726"/>
        <v/>
      </c>
      <c r="GS41" s="54" t="str">
        <f t="shared" si="726"/>
        <v/>
      </c>
      <c r="GT41" s="56">
        <f t="shared" si="726"/>
        <v>0.010155808763554</v>
      </c>
      <c r="GU41" s="52">
        <f t="shared" ref="GU41:HS41" si="727">SUM(GU39:GU40)</f>
        <v>1867.21699975003</v>
      </c>
      <c r="GV41" s="52">
        <f t="shared" si="727"/>
        <v>91.35</v>
      </c>
      <c r="GW41" s="52">
        <f t="shared" si="727"/>
        <v>2604.55</v>
      </c>
      <c r="GX41" s="52">
        <f t="shared" si="727"/>
        <v>1896.48</v>
      </c>
      <c r="GY41" s="52">
        <f t="shared" si="727"/>
        <v>368.18</v>
      </c>
      <c r="GZ41" s="52">
        <f t="shared" si="727"/>
        <v>3101.66</v>
      </c>
      <c r="HA41" s="52">
        <f t="shared" si="727"/>
        <v>5734.42</v>
      </c>
      <c r="HB41" s="52">
        <f t="shared" si="727"/>
        <v>148.45</v>
      </c>
      <c r="HC41" s="52">
        <f t="shared" si="727"/>
        <v>2907.82</v>
      </c>
      <c r="HD41" s="53">
        <f t="shared" si="727"/>
        <v>2847.36430418471</v>
      </c>
      <c r="HE41" s="52">
        <f t="shared" si="727"/>
        <v>243.84688036</v>
      </c>
      <c r="HF41" s="52">
        <f t="shared" si="727"/>
        <v>461.700170240001</v>
      </c>
      <c r="HG41" s="52">
        <f t="shared" si="727"/>
        <v>0</v>
      </c>
      <c r="HH41" s="52">
        <f t="shared" si="727"/>
        <v>1455.89601637999</v>
      </c>
      <c r="HI41" s="53">
        <f t="shared" si="727"/>
        <v>5063.8397308317</v>
      </c>
      <c r="HJ41" s="52">
        <f t="shared" si="727"/>
        <v>9.33</v>
      </c>
      <c r="HK41" s="52">
        <f t="shared" si="727"/>
        <v>878.607282506783</v>
      </c>
      <c r="HL41" s="53">
        <f t="shared" si="727"/>
        <v>3899.43167073261</v>
      </c>
      <c r="HM41" s="53">
        <f t="shared" si="727"/>
        <v>3128.81927637688</v>
      </c>
      <c r="HN41" s="53">
        <f t="shared" si="727"/>
        <v>1107.03806482207</v>
      </c>
      <c r="HO41" s="52">
        <f t="shared" si="727"/>
        <v>4.06934576930828</v>
      </c>
      <c r="HP41" s="53">
        <f t="shared" si="727"/>
        <v>1049.6681423579</v>
      </c>
      <c r="HQ41" s="52">
        <f t="shared" si="727"/>
        <v>0</v>
      </c>
      <c r="HR41" s="52">
        <f t="shared" si="727"/>
        <v>0</v>
      </c>
      <c r="HS41" s="52">
        <f t="shared" si="727"/>
        <v>38869.737884312</v>
      </c>
      <c r="HT41" s="54">
        <f t="shared" ref="HT41:IR41" si="728">IFERROR(GU41/GU$10,"")</f>
        <v>0.00701298129535622</v>
      </c>
      <c r="HU41" s="54">
        <f t="shared" si="728"/>
        <v>0.00399536039594082</v>
      </c>
      <c r="HV41" s="54">
        <f t="shared" si="728"/>
        <v>0.0126836500784234</v>
      </c>
      <c r="HW41" s="54">
        <f t="shared" si="728"/>
        <v>0.00712428887840404</v>
      </c>
      <c r="HX41" s="54">
        <f t="shared" si="728"/>
        <v>0.00915517193362158</v>
      </c>
      <c r="HY41" s="54">
        <f t="shared" si="728"/>
        <v>0.0173936245322071</v>
      </c>
      <c r="HZ41" s="54">
        <f t="shared" si="728"/>
        <v>0.0122453303576555</v>
      </c>
      <c r="IA41" s="54">
        <f t="shared" si="728"/>
        <v>0.0111095312219363</v>
      </c>
      <c r="IB41" s="54">
        <f t="shared" si="728"/>
        <v>0.0212916374114298</v>
      </c>
      <c r="IC41" s="54">
        <f t="shared" si="728"/>
        <v>0.00732249416470177</v>
      </c>
      <c r="ID41" s="54">
        <f t="shared" si="728"/>
        <v>0.00513519909412118</v>
      </c>
      <c r="IE41" s="54">
        <f t="shared" si="728"/>
        <v>0.0102253013825081</v>
      </c>
      <c r="IF41" s="54" t="str">
        <f t="shared" si="728"/>
        <v/>
      </c>
      <c r="IG41" s="54">
        <f t="shared" si="728"/>
        <v>0.0112349419331947</v>
      </c>
      <c r="IH41" s="54">
        <f t="shared" si="728"/>
        <v>0.00956307115065328</v>
      </c>
      <c r="II41" s="54">
        <f t="shared" si="728"/>
        <v>0.0303908794788274</v>
      </c>
      <c r="IJ41" s="54">
        <f t="shared" si="728"/>
        <v>0.0107893020340577</v>
      </c>
      <c r="IK41" s="54">
        <f t="shared" si="728"/>
        <v>0.00909805971869087</v>
      </c>
      <c r="IL41" s="54">
        <f t="shared" si="728"/>
        <v>0.00981045530848046</v>
      </c>
      <c r="IM41" s="54">
        <f t="shared" si="728"/>
        <v>0.00773356908722852</v>
      </c>
      <c r="IN41" s="54">
        <f t="shared" si="728"/>
        <v>0.0093638588276227</v>
      </c>
      <c r="IO41" s="54">
        <f t="shared" si="728"/>
        <v>0.00967167319272973</v>
      </c>
      <c r="IP41" s="54" t="str">
        <f t="shared" si="728"/>
        <v/>
      </c>
      <c r="IQ41" s="54" t="str">
        <f t="shared" si="728"/>
        <v/>
      </c>
      <c r="IR41" s="56">
        <f t="shared" si="728"/>
        <v>0.0101769154086889</v>
      </c>
      <c r="IS41" s="52">
        <f t="shared" ref="IS41:JQ41" si="729">SUM(IS39:IS40)</f>
        <v>1807.95496309656</v>
      </c>
      <c r="IT41" s="52">
        <f t="shared" si="729"/>
        <v>109.734125475993</v>
      </c>
      <c r="IU41" s="52">
        <f t="shared" si="729"/>
        <v>2025.70744296547</v>
      </c>
      <c r="IV41" s="52">
        <f t="shared" si="729"/>
        <v>1403.77386761155</v>
      </c>
      <c r="IW41" s="52">
        <f t="shared" si="729"/>
        <v>363.213144066461</v>
      </c>
      <c r="IX41" s="52">
        <f t="shared" si="729"/>
        <v>3145.65785331431</v>
      </c>
      <c r="IY41" s="52">
        <f t="shared" si="729"/>
        <v>5094.60825493782</v>
      </c>
      <c r="IZ41" s="52">
        <f t="shared" si="729"/>
        <v>270.004209428851</v>
      </c>
      <c r="JA41" s="52">
        <f t="shared" si="729"/>
        <v>1861.59322434797</v>
      </c>
      <c r="JB41" s="53">
        <f t="shared" si="729"/>
        <v>2553.92809046102</v>
      </c>
      <c r="JC41" s="52">
        <f t="shared" si="729"/>
        <v>169.3532584</v>
      </c>
      <c r="JD41" s="52">
        <f t="shared" si="729"/>
        <v>250.479741</v>
      </c>
      <c r="JE41" s="52">
        <f t="shared" si="729"/>
        <v>0</v>
      </c>
      <c r="JF41" s="52">
        <f t="shared" si="729"/>
        <v>1393.95282863998</v>
      </c>
      <c r="JG41" s="53">
        <f t="shared" si="729"/>
        <v>3769.33462039232</v>
      </c>
      <c r="JH41" s="52">
        <f t="shared" si="729"/>
        <v>0</v>
      </c>
      <c r="JI41" s="52">
        <f t="shared" si="729"/>
        <v>981.220477483719</v>
      </c>
      <c r="JJ41" s="53">
        <f t="shared" si="729"/>
        <v>3138.1566073012</v>
      </c>
      <c r="JK41" s="53">
        <f t="shared" si="729"/>
        <v>2364.8687446174</v>
      </c>
      <c r="JL41" s="53">
        <f t="shared" si="729"/>
        <v>1533.81726465502</v>
      </c>
      <c r="JM41" s="52">
        <f t="shared" si="729"/>
        <v>68.0118592169459</v>
      </c>
      <c r="JN41" s="53">
        <f t="shared" si="729"/>
        <v>900.36312802372</v>
      </c>
      <c r="JO41" s="52">
        <f t="shared" si="729"/>
        <v>252.110875486226</v>
      </c>
      <c r="JP41" s="52">
        <f t="shared" si="729"/>
        <v>0</v>
      </c>
      <c r="JQ41" s="52">
        <f t="shared" si="729"/>
        <v>33457.8445809225</v>
      </c>
      <c r="JR41" s="54">
        <f t="shared" ref="JR41:KP41" si="730">IFERROR(IS41/IS$10,"")</f>
        <v>0.00746657185823805</v>
      </c>
      <c r="JS41" s="54">
        <f t="shared" si="730"/>
        <v>0.00585553469304517</v>
      </c>
      <c r="JT41" s="54">
        <f t="shared" si="730"/>
        <v>0.0120332703404159</v>
      </c>
      <c r="JU41" s="54">
        <f t="shared" si="730"/>
        <v>0.00679217046067738</v>
      </c>
      <c r="JV41" s="54">
        <f t="shared" si="730"/>
        <v>0.00978351376151329</v>
      </c>
      <c r="JW41" s="54">
        <f t="shared" si="730"/>
        <v>0.0156970442998919</v>
      </c>
      <c r="JX41" s="54">
        <f t="shared" si="730"/>
        <v>0.011994342225574</v>
      </c>
      <c r="JY41" s="54">
        <f t="shared" si="730"/>
        <v>0.0194589353987001</v>
      </c>
      <c r="JZ41" s="54">
        <f t="shared" si="730"/>
        <v>0.0143570409514797</v>
      </c>
      <c r="KA41" s="54">
        <f t="shared" si="730"/>
        <v>0.00758143621042439</v>
      </c>
      <c r="KB41" s="54">
        <f t="shared" si="730"/>
        <v>0.00472242276401</v>
      </c>
      <c r="KC41" s="54">
        <f t="shared" si="730"/>
        <v>0.0101610377266642</v>
      </c>
      <c r="KD41" s="54" t="str">
        <f t="shared" si="730"/>
        <v/>
      </c>
      <c r="KE41" s="54">
        <f t="shared" si="730"/>
        <v>0.0113758135217463</v>
      </c>
      <c r="KF41" s="54">
        <f t="shared" si="730"/>
        <v>0.00919910514342289</v>
      </c>
      <c r="KG41" s="54" t="str">
        <f t="shared" si="730"/>
        <v/>
      </c>
      <c r="KH41" s="54">
        <f t="shared" si="730"/>
        <v>0.0100331569641328</v>
      </c>
      <c r="KI41" s="54">
        <f t="shared" si="730"/>
        <v>0.00798039242524371</v>
      </c>
      <c r="KJ41" s="54">
        <f t="shared" si="730"/>
        <v>0.0107063022450363</v>
      </c>
      <c r="KK41" s="54">
        <f t="shared" si="730"/>
        <v>0.00794692801248703</v>
      </c>
      <c r="KL41" s="54">
        <f t="shared" si="730"/>
        <v>0.0100730254709719</v>
      </c>
      <c r="KM41" s="54">
        <f t="shared" si="730"/>
        <v>0.00852484205126987</v>
      </c>
      <c r="KN41" s="54">
        <f t="shared" si="730"/>
        <v>0.00875325413569856</v>
      </c>
      <c r="KO41" s="54" t="str">
        <f t="shared" si="730"/>
        <v/>
      </c>
      <c r="KP41" s="56">
        <f t="shared" si="730"/>
        <v>0.00979023431059302</v>
      </c>
      <c r="KQ41" s="52">
        <f t="shared" ref="KQ41:LO41" si="731">SUM(KQ39:KQ40)</f>
        <v>0</v>
      </c>
      <c r="KR41" s="52">
        <f t="shared" si="731"/>
        <v>0</v>
      </c>
      <c r="KS41" s="52">
        <f t="shared" si="731"/>
        <v>0</v>
      </c>
      <c r="KT41" s="52">
        <f t="shared" si="731"/>
        <v>0</v>
      </c>
      <c r="KU41" s="52">
        <f t="shared" si="731"/>
        <v>0</v>
      </c>
      <c r="KV41" s="52">
        <f t="shared" si="731"/>
        <v>0</v>
      </c>
      <c r="KW41" s="52">
        <f t="shared" si="731"/>
        <v>0</v>
      </c>
      <c r="KX41" s="52">
        <f t="shared" si="731"/>
        <v>0</v>
      </c>
      <c r="KY41" s="52">
        <f t="shared" si="731"/>
        <v>0</v>
      </c>
      <c r="KZ41" s="52">
        <f t="shared" si="731"/>
        <v>0</v>
      </c>
      <c r="LA41" s="52">
        <f t="shared" si="731"/>
        <v>0</v>
      </c>
      <c r="LB41" s="52">
        <f t="shared" si="731"/>
        <v>0</v>
      </c>
      <c r="LC41" s="52">
        <f t="shared" si="731"/>
        <v>0</v>
      </c>
      <c r="LD41" s="52">
        <f t="shared" si="731"/>
        <v>0</v>
      </c>
      <c r="LE41" s="52">
        <f t="shared" si="731"/>
        <v>0</v>
      </c>
      <c r="LF41" s="52">
        <f t="shared" si="731"/>
        <v>0</v>
      </c>
      <c r="LG41" s="52">
        <f t="shared" si="731"/>
        <v>0</v>
      </c>
      <c r="LH41" s="52">
        <f t="shared" si="731"/>
        <v>0</v>
      </c>
      <c r="LI41" s="52">
        <f t="shared" si="731"/>
        <v>0</v>
      </c>
      <c r="LJ41" s="52">
        <f t="shared" si="731"/>
        <v>0</v>
      </c>
      <c r="LK41" s="52">
        <f t="shared" si="731"/>
        <v>0</v>
      </c>
      <c r="LL41" s="52">
        <f t="shared" si="731"/>
        <v>0</v>
      </c>
      <c r="LM41" s="52">
        <f t="shared" si="731"/>
        <v>0</v>
      </c>
      <c r="LN41" s="52">
        <f t="shared" si="731"/>
        <v>0</v>
      </c>
      <c r="LO41" s="52">
        <f t="shared" si="731"/>
        <v>0</v>
      </c>
      <c r="LP41" s="54" t="str">
        <f t="shared" ref="LP41:MN41" si="732">IFERROR(KQ41/KQ$10,"")</f>
        <v/>
      </c>
      <c r="LQ41" s="54" t="str">
        <f t="shared" si="732"/>
        <v/>
      </c>
      <c r="LR41" s="54" t="str">
        <f t="shared" si="732"/>
        <v/>
      </c>
      <c r="LS41" s="54" t="str">
        <f t="shared" si="732"/>
        <v/>
      </c>
      <c r="LT41" s="54" t="str">
        <f t="shared" si="732"/>
        <v/>
      </c>
      <c r="LU41" s="54" t="str">
        <f t="shared" si="732"/>
        <v/>
      </c>
      <c r="LV41" s="54" t="str">
        <f t="shared" si="732"/>
        <v/>
      </c>
      <c r="LW41" s="54" t="str">
        <f t="shared" si="732"/>
        <v/>
      </c>
      <c r="LX41" s="54" t="str">
        <f t="shared" si="732"/>
        <v/>
      </c>
      <c r="LY41" s="54" t="str">
        <f t="shared" si="732"/>
        <v/>
      </c>
      <c r="LZ41" s="54" t="str">
        <f t="shared" si="732"/>
        <v/>
      </c>
      <c r="MA41" s="54" t="str">
        <f t="shared" si="732"/>
        <v/>
      </c>
      <c r="MB41" s="54" t="str">
        <f t="shared" si="732"/>
        <v/>
      </c>
      <c r="MC41" s="54" t="str">
        <f t="shared" si="732"/>
        <v/>
      </c>
      <c r="MD41" s="54" t="str">
        <f t="shared" si="732"/>
        <v/>
      </c>
      <c r="ME41" s="54" t="str">
        <f t="shared" si="732"/>
        <v/>
      </c>
      <c r="MF41" s="54" t="str">
        <f t="shared" si="732"/>
        <v/>
      </c>
      <c r="MG41" s="54" t="str">
        <f t="shared" si="732"/>
        <v/>
      </c>
      <c r="MH41" s="54" t="str">
        <f t="shared" si="732"/>
        <v/>
      </c>
      <c r="MI41" s="54" t="str">
        <f t="shared" si="732"/>
        <v/>
      </c>
      <c r="MJ41" s="54" t="str">
        <f t="shared" si="732"/>
        <v/>
      </c>
      <c r="MK41" s="54" t="str">
        <f t="shared" si="732"/>
        <v/>
      </c>
      <c r="ML41" s="54" t="str">
        <f t="shared" si="732"/>
        <v/>
      </c>
      <c r="MM41" s="54" t="str">
        <f t="shared" si="732"/>
        <v/>
      </c>
      <c r="MN41" s="56" t="str">
        <f t="shared" si="732"/>
        <v/>
      </c>
      <c r="MO41" s="52">
        <f t="shared" ref="MO41:NM41" si="733">SUM(MO39:MO40)</f>
        <v>0</v>
      </c>
      <c r="MP41" s="52">
        <f t="shared" si="733"/>
        <v>0</v>
      </c>
      <c r="MQ41" s="52">
        <f t="shared" si="733"/>
        <v>0</v>
      </c>
      <c r="MR41" s="52">
        <f t="shared" si="733"/>
        <v>0</v>
      </c>
      <c r="MS41" s="52">
        <f t="shared" si="733"/>
        <v>0</v>
      </c>
      <c r="MT41" s="52">
        <f t="shared" si="733"/>
        <v>0</v>
      </c>
      <c r="MU41" s="52">
        <f t="shared" si="733"/>
        <v>0</v>
      </c>
      <c r="MV41" s="52">
        <f t="shared" si="733"/>
        <v>0</v>
      </c>
      <c r="MW41" s="52">
        <f t="shared" si="733"/>
        <v>0</v>
      </c>
      <c r="MX41" s="52">
        <f t="shared" si="733"/>
        <v>0</v>
      </c>
      <c r="MY41" s="52">
        <f t="shared" si="733"/>
        <v>0</v>
      </c>
      <c r="MZ41" s="52">
        <f t="shared" si="733"/>
        <v>0</v>
      </c>
      <c r="NA41" s="52">
        <f t="shared" si="733"/>
        <v>0</v>
      </c>
      <c r="NB41" s="52">
        <f t="shared" si="733"/>
        <v>0</v>
      </c>
      <c r="NC41" s="52">
        <f t="shared" si="733"/>
        <v>0</v>
      </c>
      <c r="ND41" s="52">
        <f t="shared" si="733"/>
        <v>0</v>
      </c>
      <c r="NE41" s="52">
        <f t="shared" si="733"/>
        <v>0</v>
      </c>
      <c r="NF41" s="52">
        <f t="shared" si="733"/>
        <v>0</v>
      </c>
      <c r="NG41" s="52">
        <f t="shared" si="733"/>
        <v>0</v>
      </c>
      <c r="NH41" s="52">
        <f t="shared" si="733"/>
        <v>0</v>
      </c>
      <c r="NI41" s="52">
        <f t="shared" si="733"/>
        <v>0</v>
      </c>
      <c r="NJ41" s="52">
        <f t="shared" si="733"/>
        <v>0</v>
      </c>
      <c r="NK41" s="52">
        <f t="shared" si="733"/>
        <v>0</v>
      </c>
      <c r="NL41" s="52">
        <f t="shared" si="733"/>
        <v>0</v>
      </c>
      <c r="NM41" s="52">
        <f t="shared" si="733"/>
        <v>0</v>
      </c>
      <c r="NN41" s="54" t="str">
        <f t="shared" ref="NN41:OL41" si="734">IFERROR(MO41/MO$10,"")</f>
        <v/>
      </c>
      <c r="NO41" s="54" t="str">
        <f t="shared" si="734"/>
        <v/>
      </c>
      <c r="NP41" s="54" t="str">
        <f t="shared" si="734"/>
        <v/>
      </c>
      <c r="NQ41" s="54" t="str">
        <f t="shared" si="734"/>
        <v/>
      </c>
      <c r="NR41" s="54" t="str">
        <f t="shared" si="734"/>
        <v/>
      </c>
      <c r="NS41" s="54" t="str">
        <f t="shared" si="734"/>
        <v/>
      </c>
      <c r="NT41" s="54" t="str">
        <f t="shared" si="734"/>
        <v/>
      </c>
      <c r="NU41" s="54" t="str">
        <f t="shared" si="734"/>
        <v/>
      </c>
      <c r="NV41" s="54" t="str">
        <f t="shared" si="734"/>
        <v/>
      </c>
      <c r="NW41" s="54" t="str">
        <f t="shared" si="734"/>
        <v/>
      </c>
      <c r="NX41" s="54" t="str">
        <f t="shared" si="734"/>
        <v/>
      </c>
      <c r="NY41" s="54" t="str">
        <f t="shared" si="734"/>
        <v/>
      </c>
      <c r="NZ41" s="54" t="str">
        <f t="shared" si="734"/>
        <v/>
      </c>
      <c r="OA41" s="54" t="str">
        <f t="shared" si="734"/>
        <v/>
      </c>
      <c r="OB41" s="54" t="str">
        <f t="shared" si="734"/>
        <v/>
      </c>
      <c r="OC41" s="54" t="str">
        <f t="shared" si="734"/>
        <v/>
      </c>
      <c r="OD41" s="54" t="str">
        <f t="shared" si="734"/>
        <v/>
      </c>
      <c r="OE41" s="54" t="str">
        <f t="shared" si="734"/>
        <v/>
      </c>
      <c r="OF41" s="54" t="str">
        <f t="shared" si="734"/>
        <v/>
      </c>
      <c r="OG41" s="54" t="str">
        <f t="shared" si="734"/>
        <v/>
      </c>
      <c r="OH41" s="54" t="str">
        <f t="shared" si="734"/>
        <v/>
      </c>
      <c r="OI41" s="54" t="str">
        <f t="shared" si="734"/>
        <v/>
      </c>
      <c r="OJ41" s="54" t="str">
        <f t="shared" si="734"/>
        <v/>
      </c>
      <c r="OK41" s="54" t="str">
        <f t="shared" si="734"/>
        <v/>
      </c>
      <c r="OL41" s="56" t="str">
        <f t="shared" si="734"/>
        <v/>
      </c>
      <c r="OM41" s="52">
        <f t="shared" ref="OM41:PK41" si="735">SUM(OM39:OM40)</f>
        <v>0</v>
      </c>
      <c r="ON41" s="52">
        <f t="shared" si="735"/>
        <v>0</v>
      </c>
      <c r="OO41" s="52">
        <f t="shared" si="735"/>
        <v>0</v>
      </c>
      <c r="OP41" s="52">
        <f t="shared" si="735"/>
        <v>0</v>
      </c>
      <c r="OQ41" s="52">
        <f t="shared" si="735"/>
        <v>0</v>
      </c>
      <c r="OR41" s="52">
        <f t="shared" si="735"/>
        <v>0</v>
      </c>
      <c r="OS41" s="52">
        <f t="shared" si="735"/>
        <v>0</v>
      </c>
      <c r="OT41" s="52">
        <f t="shared" si="735"/>
        <v>0</v>
      </c>
      <c r="OU41" s="52">
        <f t="shared" si="735"/>
        <v>0</v>
      </c>
      <c r="OV41" s="52">
        <f t="shared" si="735"/>
        <v>0</v>
      </c>
      <c r="OW41" s="52">
        <f t="shared" si="735"/>
        <v>0</v>
      </c>
      <c r="OX41" s="52">
        <f t="shared" si="735"/>
        <v>0</v>
      </c>
      <c r="OY41" s="52">
        <f t="shared" si="735"/>
        <v>0</v>
      </c>
      <c r="OZ41" s="52">
        <f t="shared" si="735"/>
        <v>0</v>
      </c>
      <c r="PA41" s="52">
        <f t="shared" si="735"/>
        <v>0</v>
      </c>
      <c r="PB41" s="52">
        <f t="shared" si="735"/>
        <v>0</v>
      </c>
      <c r="PC41" s="52">
        <f t="shared" si="735"/>
        <v>0</v>
      </c>
      <c r="PD41" s="52">
        <f t="shared" si="735"/>
        <v>0</v>
      </c>
      <c r="PE41" s="52">
        <f t="shared" si="735"/>
        <v>0</v>
      </c>
      <c r="PF41" s="52">
        <f t="shared" si="735"/>
        <v>0</v>
      </c>
      <c r="PG41" s="52">
        <f t="shared" si="735"/>
        <v>0</v>
      </c>
      <c r="PH41" s="52">
        <f t="shared" si="735"/>
        <v>0</v>
      </c>
      <c r="PI41" s="52">
        <f t="shared" si="735"/>
        <v>0</v>
      </c>
      <c r="PJ41" s="52">
        <f t="shared" si="735"/>
        <v>0</v>
      </c>
      <c r="PK41" s="52">
        <f t="shared" si="735"/>
        <v>0</v>
      </c>
      <c r="PL41" s="54" t="str">
        <f t="shared" ref="PL41:QJ41" si="736">IFERROR(OM41/OM$10,"")</f>
        <v/>
      </c>
      <c r="PM41" s="54" t="str">
        <f t="shared" si="736"/>
        <v/>
      </c>
      <c r="PN41" s="54" t="str">
        <f t="shared" si="736"/>
        <v/>
      </c>
      <c r="PO41" s="54" t="str">
        <f t="shared" si="736"/>
        <v/>
      </c>
      <c r="PP41" s="54" t="str">
        <f t="shared" si="736"/>
        <v/>
      </c>
      <c r="PQ41" s="54" t="str">
        <f t="shared" si="736"/>
        <v/>
      </c>
      <c r="PR41" s="54" t="str">
        <f t="shared" si="736"/>
        <v/>
      </c>
      <c r="PS41" s="54" t="str">
        <f t="shared" si="736"/>
        <v/>
      </c>
      <c r="PT41" s="54" t="str">
        <f t="shared" si="736"/>
        <v/>
      </c>
      <c r="PU41" s="54" t="str">
        <f t="shared" si="736"/>
        <v/>
      </c>
      <c r="PV41" s="54" t="str">
        <f t="shared" si="736"/>
        <v/>
      </c>
      <c r="PW41" s="54" t="str">
        <f t="shared" si="736"/>
        <v/>
      </c>
      <c r="PX41" s="54" t="str">
        <f t="shared" si="736"/>
        <v/>
      </c>
      <c r="PY41" s="54" t="str">
        <f t="shared" si="736"/>
        <v/>
      </c>
      <c r="PZ41" s="54" t="str">
        <f t="shared" si="736"/>
        <v/>
      </c>
      <c r="QA41" s="54" t="str">
        <f t="shared" si="736"/>
        <v/>
      </c>
      <c r="QB41" s="54" t="str">
        <f t="shared" si="736"/>
        <v/>
      </c>
      <c r="QC41" s="54" t="str">
        <f t="shared" si="736"/>
        <v/>
      </c>
      <c r="QD41" s="54" t="str">
        <f t="shared" si="736"/>
        <v/>
      </c>
      <c r="QE41" s="54" t="str">
        <f t="shared" si="736"/>
        <v/>
      </c>
      <c r="QF41" s="54" t="str">
        <f t="shared" si="736"/>
        <v/>
      </c>
      <c r="QG41" s="54" t="str">
        <f t="shared" si="736"/>
        <v/>
      </c>
      <c r="QH41" s="54" t="str">
        <f t="shared" si="736"/>
        <v/>
      </c>
      <c r="QI41" s="54" t="str">
        <f t="shared" si="736"/>
        <v/>
      </c>
      <c r="QJ41" s="56" t="str">
        <f t="shared" si="736"/>
        <v/>
      </c>
      <c r="QK41" s="52">
        <f t="shared" ref="QK41:RI41" si="737">SUM(QK39:QK40)</f>
        <v>0</v>
      </c>
      <c r="QL41" s="52">
        <f t="shared" si="737"/>
        <v>0</v>
      </c>
      <c r="QM41" s="52">
        <f t="shared" si="737"/>
        <v>0</v>
      </c>
      <c r="QN41" s="52">
        <f t="shared" si="737"/>
        <v>0</v>
      </c>
      <c r="QO41" s="52">
        <f t="shared" si="737"/>
        <v>0</v>
      </c>
      <c r="QP41" s="52">
        <f t="shared" si="737"/>
        <v>0</v>
      </c>
      <c r="QQ41" s="52">
        <f t="shared" si="737"/>
        <v>0</v>
      </c>
      <c r="QR41" s="52">
        <f t="shared" si="737"/>
        <v>0</v>
      </c>
      <c r="QS41" s="52">
        <f t="shared" si="737"/>
        <v>0</v>
      </c>
      <c r="QT41" s="52">
        <f t="shared" si="737"/>
        <v>0</v>
      </c>
      <c r="QU41" s="52">
        <f t="shared" si="737"/>
        <v>0</v>
      </c>
      <c r="QV41" s="52">
        <f t="shared" si="737"/>
        <v>0</v>
      </c>
      <c r="QW41" s="52">
        <f t="shared" si="737"/>
        <v>0</v>
      </c>
      <c r="QX41" s="52">
        <f t="shared" si="737"/>
        <v>0</v>
      </c>
      <c r="QY41" s="52">
        <f t="shared" si="737"/>
        <v>0</v>
      </c>
      <c r="QZ41" s="52">
        <f t="shared" si="737"/>
        <v>0</v>
      </c>
      <c r="RA41" s="52">
        <f t="shared" si="737"/>
        <v>0</v>
      </c>
      <c r="RB41" s="52">
        <f t="shared" si="737"/>
        <v>0</v>
      </c>
      <c r="RC41" s="52">
        <f t="shared" si="737"/>
        <v>0</v>
      </c>
      <c r="RD41" s="52">
        <f t="shared" si="737"/>
        <v>0</v>
      </c>
      <c r="RE41" s="52">
        <f t="shared" si="737"/>
        <v>0</v>
      </c>
      <c r="RF41" s="52">
        <f t="shared" si="737"/>
        <v>0</v>
      </c>
      <c r="RG41" s="52">
        <f t="shared" si="737"/>
        <v>0</v>
      </c>
      <c r="RH41" s="52">
        <f t="shared" si="737"/>
        <v>0</v>
      </c>
      <c r="RI41" s="52">
        <f t="shared" si="737"/>
        <v>0</v>
      </c>
      <c r="RJ41" s="54" t="str">
        <f t="shared" ref="RJ41:SH41" si="738">IFERROR(QK41/QK$10,"")</f>
        <v/>
      </c>
      <c r="RK41" s="54" t="str">
        <f t="shared" si="738"/>
        <v/>
      </c>
      <c r="RL41" s="54" t="str">
        <f t="shared" si="738"/>
        <v/>
      </c>
      <c r="RM41" s="54" t="str">
        <f t="shared" si="738"/>
        <v/>
      </c>
      <c r="RN41" s="54" t="str">
        <f t="shared" si="738"/>
        <v/>
      </c>
      <c r="RO41" s="54" t="str">
        <f t="shared" si="738"/>
        <v/>
      </c>
      <c r="RP41" s="54" t="str">
        <f t="shared" si="738"/>
        <v/>
      </c>
      <c r="RQ41" s="54" t="str">
        <f t="shared" si="738"/>
        <v/>
      </c>
      <c r="RR41" s="54" t="str">
        <f t="shared" si="738"/>
        <v/>
      </c>
      <c r="RS41" s="54" t="str">
        <f t="shared" si="738"/>
        <v/>
      </c>
      <c r="RT41" s="54" t="str">
        <f t="shared" si="738"/>
        <v/>
      </c>
      <c r="RU41" s="54" t="str">
        <f t="shared" si="738"/>
        <v/>
      </c>
      <c r="RV41" s="54" t="str">
        <f t="shared" si="738"/>
        <v/>
      </c>
      <c r="RW41" s="54" t="str">
        <f t="shared" si="738"/>
        <v/>
      </c>
      <c r="RX41" s="54" t="str">
        <f t="shared" si="738"/>
        <v/>
      </c>
      <c r="RY41" s="54" t="str">
        <f t="shared" si="738"/>
        <v/>
      </c>
      <c r="RZ41" s="54" t="str">
        <f t="shared" si="738"/>
        <v/>
      </c>
      <c r="SA41" s="54" t="str">
        <f t="shared" si="738"/>
        <v/>
      </c>
      <c r="SB41" s="54" t="str">
        <f t="shared" si="738"/>
        <v/>
      </c>
      <c r="SC41" s="54" t="str">
        <f t="shared" si="738"/>
        <v/>
      </c>
      <c r="SD41" s="54" t="str">
        <f t="shared" si="738"/>
        <v/>
      </c>
      <c r="SE41" s="54" t="str">
        <f t="shared" si="738"/>
        <v/>
      </c>
      <c r="SF41" s="54" t="str">
        <f t="shared" si="738"/>
        <v/>
      </c>
      <c r="SG41" s="54" t="str">
        <f t="shared" si="738"/>
        <v/>
      </c>
      <c r="SH41" s="56" t="str">
        <f t="shared" si="738"/>
        <v/>
      </c>
      <c r="SI41" s="52">
        <f t="shared" ref="SI41:TG41" si="739">SUM(SI39:SI40)</f>
        <v>0</v>
      </c>
      <c r="SJ41" s="52">
        <f t="shared" si="739"/>
        <v>0</v>
      </c>
      <c r="SK41" s="52">
        <f t="shared" si="739"/>
        <v>0</v>
      </c>
      <c r="SL41" s="52">
        <f t="shared" si="739"/>
        <v>0</v>
      </c>
      <c r="SM41" s="52">
        <f t="shared" si="739"/>
        <v>0</v>
      </c>
      <c r="SN41" s="52">
        <f t="shared" si="739"/>
        <v>0</v>
      </c>
      <c r="SO41" s="52">
        <f t="shared" si="739"/>
        <v>0</v>
      </c>
      <c r="SP41" s="52">
        <f t="shared" si="739"/>
        <v>0</v>
      </c>
      <c r="SQ41" s="52">
        <f t="shared" si="739"/>
        <v>0</v>
      </c>
      <c r="SR41" s="52">
        <f t="shared" si="739"/>
        <v>0</v>
      </c>
      <c r="SS41" s="52">
        <f t="shared" si="739"/>
        <v>0</v>
      </c>
      <c r="ST41" s="52">
        <f t="shared" si="739"/>
        <v>0</v>
      </c>
      <c r="SU41" s="52">
        <f t="shared" si="739"/>
        <v>0</v>
      </c>
      <c r="SV41" s="52">
        <f t="shared" si="739"/>
        <v>0</v>
      </c>
      <c r="SW41" s="52">
        <f t="shared" si="739"/>
        <v>0</v>
      </c>
      <c r="SX41" s="52">
        <f t="shared" si="739"/>
        <v>0</v>
      </c>
      <c r="SY41" s="52">
        <f t="shared" si="739"/>
        <v>0</v>
      </c>
      <c r="SZ41" s="52">
        <f t="shared" si="739"/>
        <v>0</v>
      </c>
      <c r="TA41" s="52">
        <f t="shared" si="739"/>
        <v>0</v>
      </c>
      <c r="TB41" s="52">
        <f t="shared" si="739"/>
        <v>0</v>
      </c>
      <c r="TC41" s="52">
        <f t="shared" si="739"/>
        <v>0</v>
      </c>
      <c r="TD41" s="52">
        <f t="shared" si="739"/>
        <v>0</v>
      </c>
      <c r="TE41" s="52">
        <f t="shared" si="739"/>
        <v>0</v>
      </c>
      <c r="TF41" s="52">
        <f t="shared" si="739"/>
        <v>0</v>
      </c>
      <c r="TG41" s="52">
        <f t="shared" si="739"/>
        <v>0</v>
      </c>
      <c r="TH41" s="54" t="str">
        <f t="shared" ref="TH41:UA41" si="740">IFERROR(SI41/SI$10,"")</f>
        <v/>
      </c>
      <c r="TI41" s="54" t="str">
        <f t="shared" si="740"/>
        <v/>
      </c>
      <c r="TJ41" s="54" t="str">
        <f t="shared" si="740"/>
        <v/>
      </c>
      <c r="TK41" s="54" t="str">
        <f t="shared" si="740"/>
        <v/>
      </c>
      <c r="TL41" s="54" t="str">
        <f t="shared" si="740"/>
        <v/>
      </c>
      <c r="TM41" s="54" t="str">
        <f t="shared" si="740"/>
        <v/>
      </c>
      <c r="TN41" s="54" t="str">
        <f t="shared" si="740"/>
        <v/>
      </c>
      <c r="TO41" s="54" t="str">
        <f t="shared" si="740"/>
        <v/>
      </c>
      <c r="TP41" s="54" t="str">
        <f t="shared" si="740"/>
        <v/>
      </c>
      <c r="TQ41" s="54" t="str">
        <f t="shared" si="740"/>
        <v/>
      </c>
      <c r="TR41" s="54" t="str">
        <f t="shared" si="740"/>
        <v/>
      </c>
      <c r="TS41" s="54" t="str">
        <f t="shared" si="740"/>
        <v/>
      </c>
      <c r="TT41" s="54" t="str">
        <f t="shared" si="740"/>
        <v/>
      </c>
      <c r="TU41" s="54" t="str">
        <f t="shared" si="740"/>
        <v/>
      </c>
      <c r="TV41" s="54" t="str">
        <f t="shared" si="740"/>
        <v/>
      </c>
      <c r="TW41" s="54" t="str">
        <f t="shared" si="740"/>
        <v/>
      </c>
      <c r="TX41" s="54" t="str">
        <f t="shared" si="740"/>
        <v/>
      </c>
      <c r="TY41" s="54" t="str">
        <f t="shared" si="740"/>
        <v/>
      </c>
      <c r="TZ41" s="54" t="str">
        <f t="shared" si="740"/>
        <v/>
      </c>
      <c r="UA41" s="54" t="str">
        <f t="shared" si="740"/>
        <v/>
      </c>
      <c r="UB41" s="54" t="str">
        <f t="shared" ref="UB41:UG41" si="741">IFERROR(TB41/TB$10,"")</f>
        <v/>
      </c>
      <c r="UC41" s="54" t="str">
        <f t="shared" si="741"/>
        <v/>
      </c>
      <c r="UD41" s="54" t="str">
        <f t="shared" si="741"/>
        <v/>
      </c>
      <c r="UE41" s="54" t="str">
        <f t="shared" si="741"/>
        <v/>
      </c>
      <c r="UF41" s="54" t="str">
        <f t="shared" si="741"/>
        <v/>
      </c>
      <c r="UG41" s="56" t="str">
        <f t="shared" si="741"/>
        <v/>
      </c>
      <c r="UH41" s="52">
        <f t="shared" ref="UH41:VF41" si="742">SUM(UH39:UH40)</f>
        <v>0</v>
      </c>
      <c r="UI41" s="52">
        <f t="shared" si="742"/>
        <v>0</v>
      </c>
      <c r="UJ41" s="52">
        <f t="shared" si="742"/>
        <v>0</v>
      </c>
      <c r="UK41" s="52">
        <f t="shared" si="742"/>
        <v>0</v>
      </c>
      <c r="UL41" s="52">
        <f t="shared" si="742"/>
        <v>0</v>
      </c>
      <c r="UM41" s="52">
        <f t="shared" si="742"/>
        <v>0</v>
      </c>
      <c r="UN41" s="52">
        <f t="shared" si="742"/>
        <v>0</v>
      </c>
      <c r="UO41" s="52">
        <f t="shared" si="742"/>
        <v>0</v>
      </c>
      <c r="UP41" s="52">
        <f t="shared" si="742"/>
        <v>0</v>
      </c>
      <c r="UQ41" s="52">
        <f t="shared" si="742"/>
        <v>0</v>
      </c>
      <c r="UR41" s="52">
        <f t="shared" si="742"/>
        <v>0</v>
      </c>
      <c r="US41" s="52">
        <f t="shared" si="742"/>
        <v>0</v>
      </c>
      <c r="UT41" s="52">
        <f t="shared" si="742"/>
        <v>0</v>
      </c>
      <c r="UU41" s="52">
        <f t="shared" si="742"/>
        <v>0</v>
      </c>
      <c r="UV41" s="52">
        <f t="shared" si="742"/>
        <v>0</v>
      </c>
      <c r="UW41" s="52">
        <f t="shared" si="742"/>
        <v>0</v>
      </c>
      <c r="UX41" s="52">
        <f t="shared" si="742"/>
        <v>0</v>
      </c>
      <c r="UY41" s="52">
        <f t="shared" si="742"/>
        <v>0</v>
      </c>
      <c r="UZ41" s="52">
        <f t="shared" si="742"/>
        <v>0</v>
      </c>
      <c r="VA41" s="52">
        <f t="shared" si="742"/>
        <v>0</v>
      </c>
      <c r="VB41" s="52">
        <f t="shared" si="742"/>
        <v>0</v>
      </c>
      <c r="VC41" s="52">
        <f t="shared" si="742"/>
        <v>0</v>
      </c>
      <c r="VD41" s="52">
        <f t="shared" si="742"/>
        <v>0</v>
      </c>
      <c r="VE41" s="52">
        <f t="shared" si="742"/>
        <v>0</v>
      </c>
      <c r="VF41" s="52">
        <f t="shared" si="742"/>
        <v>0</v>
      </c>
      <c r="VG41" s="54" t="str">
        <f t="shared" ref="VG41:WE41" si="743">IFERROR(UH41/UH$10,"")</f>
        <v/>
      </c>
      <c r="VH41" s="54" t="str">
        <f t="shared" si="743"/>
        <v/>
      </c>
      <c r="VI41" s="54" t="str">
        <f t="shared" si="743"/>
        <v/>
      </c>
      <c r="VJ41" s="54" t="str">
        <f t="shared" si="743"/>
        <v/>
      </c>
      <c r="VK41" s="54" t="str">
        <f t="shared" si="743"/>
        <v/>
      </c>
      <c r="VL41" s="54" t="str">
        <f t="shared" si="743"/>
        <v/>
      </c>
      <c r="VM41" s="54" t="str">
        <f t="shared" si="743"/>
        <v/>
      </c>
      <c r="VN41" s="54" t="str">
        <f t="shared" si="743"/>
        <v/>
      </c>
      <c r="VO41" s="54" t="str">
        <f t="shared" si="743"/>
        <v/>
      </c>
      <c r="VP41" s="54" t="str">
        <f t="shared" si="743"/>
        <v/>
      </c>
      <c r="VQ41" s="54" t="str">
        <f t="shared" si="743"/>
        <v/>
      </c>
      <c r="VR41" s="54" t="str">
        <f t="shared" si="743"/>
        <v/>
      </c>
      <c r="VS41" s="54" t="str">
        <f t="shared" si="743"/>
        <v/>
      </c>
      <c r="VT41" s="54" t="str">
        <f t="shared" si="743"/>
        <v/>
      </c>
      <c r="VU41" s="54" t="str">
        <f t="shared" si="743"/>
        <v/>
      </c>
      <c r="VV41" s="54" t="str">
        <f t="shared" si="743"/>
        <v/>
      </c>
      <c r="VW41" s="54" t="str">
        <f t="shared" si="743"/>
        <v/>
      </c>
      <c r="VX41" s="54" t="str">
        <f t="shared" si="743"/>
        <v/>
      </c>
      <c r="VY41" s="54" t="str">
        <f t="shared" si="743"/>
        <v/>
      </c>
      <c r="VZ41" s="54" t="str">
        <f t="shared" si="743"/>
        <v/>
      </c>
      <c r="WA41" s="54" t="str">
        <f t="shared" si="743"/>
        <v/>
      </c>
      <c r="WB41" s="54" t="str">
        <f t="shared" si="743"/>
        <v/>
      </c>
      <c r="WC41" s="54" t="str">
        <f t="shared" si="743"/>
        <v/>
      </c>
      <c r="WD41" s="54" t="str">
        <f t="shared" si="743"/>
        <v/>
      </c>
      <c r="WE41" s="56" t="str">
        <f t="shared" si="743"/>
        <v/>
      </c>
      <c r="WF41" s="52">
        <f t="shared" ref="WF41:XD41" si="744">SUM(WF39:WF40)</f>
        <v>11646.725277067</v>
      </c>
      <c r="WG41" s="52">
        <f t="shared" si="744"/>
        <v>503.239470836965</v>
      </c>
      <c r="WH41" s="52">
        <f t="shared" si="744"/>
        <v>16102.007139465</v>
      </c>
      <c r="WI41" s="52">
        <f t="shared" si="744"/>
        <v>7440.5669927256</v>
      </c>
      <c r="WJ41" s="52">
        <f t="shared" si="744"/>
        <v>3641.27576897218</v>
      </c>
      <c r="WK41" s="52">
        <f t="shared" si="744"/>
        <v>14456.5965611527</v>
      </c>
      <c r="WL41" s="52">
        <f t="shared" si="744"/>
        <v>30677.6307726456</v>
      </c>
      <c r="WM41" s="52">
        <f t="shared" si="744"/>
        <v>2409.71218037229</v>
      </c>
      <c r="WN41" s="52">
        <f t="shared" si="744"/>
        <v>8572.02662799993</v>
      </c>
      <c r="WO41" s="52">
        <f t="shared" si="744"/>
        <v>14669.1815307148</v>
      </c>
      <c r="WP41" s="52">
        <f t="shared" si="744"/>
        <v>1169.9464198</v>
      </c>
      <c r="WQ41" s="52">
        <f t="shared" si="744"/>
        <v>2458.82914174</v>
      </c>
      <c r="WR41" s="52">
        <f t="shared" si="744"/>
        <v>93.2958973278203</v>
      </c>
      <c r="WS41" s="52">
        <f t="shared" si="744"/>
        <v>7674.76054790992</v>
      </c>
      <c r="WT41" s="52">
        <f t="shared" si="744"/>
        <v>23057.6362279098</v>
      </c>
      <c r="WU41" s="52">
        <f t="shared" si="744"/>
        <v>942.386151729982</v>
      </c>
      <c r="WV41" s="52">
        <f t="shared" si="744"/>
        <v>3126.61943603829</v>
      </c>
      <c r="WW41" s="52">
        <f t="shared" si="744"/>
        <v>18277.8053684745</v>
      </c>
      <c r="WX41" s="52">
        <f t="shared" si="744"/>
        <v>14532.9023764691</v>
      </c>
      <c r="WY41" s="52">
        <f t="shared" si="744"/>
        <v>6055.59428589747</v>
      </c>
      <c r="WZ41" s="52">
        <f t="shared" si="744"/>
        <v>72.0812049862542</v>
      </c>
      <c r="XA41" s="52">
        <f t="shared" si="744"/>
        <v>1950.03127038162</v>
      </c>
      <c r="XB41" s="52">
        <f t="shared" si="744"/>
        <v>252.110875486226</v>
      </c>
      <c r="XC41" s="52">
        <f t="shared" si="744"/>
        <v>0</v>
      </c>
      <c r="XD41" s="52">
        <f t="shared" si="744"/>
        <v>189782.961526103</v>
      </c>
      <c r="XE41" s="54">
        <f t="shared" ref="XE41:YC41" si="745">IFERROR(WF41/WF$10,"")</f>
        <v>0.00682988805648907</v>
      </c>
      <c r="XF41" s="54">
        <f t="shared" si="745"/>
        <v>0.00325810374095082</v>
      </c>
      <c r="XG41" s="54">
        <f t="shared" si="745"/>
        <v>0.0121106752918912</v>
      </c>
      <c r="XH41" s="54">
        <f t="shared" si="745"/>
        <v>0.00589332296181662</v>
      </c>
      <c r="XI41" s="54">
        <f t="shared" si="745"/>
        <v>0.00859089096899902</v>
      </c>
      <c r="XJ41" s="54">
        <f t="shared" si="745"/>
        <v>0.0135499639985232</v>
      </c>
      <c r="XK41" s="54">
        <f t="shared" si="745"/>
        <v>0.0119247161478342</v>
      </c>
      <c r="XL41" s="54">
        <f t="shared" si="745"/>
        <v>0.00735504041717986</v>
      </c>
      <c r="XM41" s="54">
        <f t="shared" si="745"/>
        <v>0.0167302871553991</v>
      </c>
      <c r="XN41" s="54">
        <f t="shared" si="745"/>
        <v>0.00763501747970769</v>
      </c>
      <c r="XO41" s="54">
        <f t="shared" si="745"/>
        <v>0.00529515466542594</v>
      </c>
      <c r="XP41" s="54">
        <f t="shared" si="745"/>
        <v>0.00922153489308989</v>
      </c>
      <c r="XQ41" s="54">
        <f t="shared" si="745"/>
        <v>0.0291876215665714</v>
      </c>
      <c r="XR41" s="54">
        <f t="shared" si="745"/>
        <v>0.0105823748005126</v>
      </c>
      <c r="XS41" s="54">
        <f t="shared" si="745"/>
        <v>0.00913189534587321</v>
      </c>
      <c r="XT41" s="54">
        <f t="shared" si="745"/>
        <v>0.0131279564348547</v>
      </c>
      <c r="XU41" s="54">
        <f t="shared" si="745"/>
        <v>0.0101395091142106</v>
      </c>
      <c r="XV41" s="54">
        <f t="shared" si="745"/>
        <v>0.00849107016049481</v>
      </c>
      <c r="XW41" s="54">
        <f t="shared" si="745"/>
        <v>0.00906302659643494</v>
      </c>
      <c r="XX41" s="54">
        <f t="shared" si="745"/>
        <v>0.00790282544011337</v>
      </c>
      <c r="XY41" s="54">
        <f t="shared" si="745"/>
        <v>0.0100301407071429</v>
      </c>
      <c r="XZ41" s="54">
        <f t="shared" si="745"/>
        <v>0.00910605970715696</v>
      </c>
      <c r="YA41" s="54">
        <f t="shared" si="745"/>
        <v>0.00875325413569856</v>
      </c>
      <c r="YB41" s="54" t="str">
        <f t="shared" si="745"/>
        <v/>
      </c>
      <c r="YC41" s="56">
        <f t="shared" si="745"/>
        <v>0.00940910364137616</v>
      </c>
    </row>
    <row r="42" s="18" customFormat="1" customHeight="1" spans="1:653">
      <c r="A42" s="67"/>
      <c r="B42" s="44" t="s">
        <v>92</v>
      </c>
      <c r="C42" s="45"/>
      <c r="D42" s="45"/>
      <c r="E42" s="45"/>
      <c r="F42" s="45"/>
      <c r="G42" s="45"/>
      <c r="H42" s="45"/>
      <c r="I42" s="45"/>
      <c r="J42" s="45"/>
      <c r="K42" s="45"/>
      <c r="L42" s="46"/>
      <c r="M42" s="45"/>
      <c r="N42" s="45"/>
      <c r="O42" s="45"/>
      <c r="P42" s="45"/>
      <c r="Q42" s="46"/>
      <c r="R42" s="45"/>
      <c r="S42" s="40" t="str">
        <f>IFERROR(#REF!/#REF!,"")</f>
        <v/>
      </c>
      <c r="T42" s="45"/>
      <c r="U42" s="45"/>
      <c r="V42" s="45"/>
      <c r="W42" s="45"/>
      <c r="X42" s="46"/>
      <c r="Y42" s="45"/>
      <c r="Z42" s="45"/>
      <c r="AA42" s="47">
        <f t="shared" ref="AA42:AA48" si="746">SUM(C42:Z42)</f>
        <v>0</v>
      </c>
      <c r="AB42" s="40">
        <f t="shared" ref="AB42:AZ42" si="747">IFERROR(C42/C$10,"")</f>
        <v>0</v>
      </c>
      <c r="AC42" s="40">
        <f t="shared" si="747"/>
        <v>0</v>
      </c>
      <c r="AD42" s="40">
        <f t="shared" si="747"/>
        <v>0</v>
      </c>
      <c r="AE42" s="40">
        <f t="shared" si="747"/>
        <v>0</v>
      </c>
      <c r="AF42" s="40">
        <f t="shared" si="747"/>
        <v>0</v>
      </c>
      <c r="AG42" s="40">
        <f t="shared" si="747"/>
        <v>0</v>
      </c>
      <c r="AH42" s="40">
        <f t="shared" si="747"/>
        <v>0</v>
      </c>
      <c r="AI42" s="40">
        <f t="shared" si="747"/>
        <v>0</v>
      </c>
      <c r="AJ42" s="40">
        <f t="shared" si="747"/>
        <v>0</v>
      </c>
      <c r="AK42" s="40">
        <f t="shared" si="747"/>
        <v>0</v>
      </c>
      <c r="AL42" s="40">
        <f t="shared" si="747"/>
        <v>0</v>
      </c>
      <c r="AM42" s="40">
        <f t="shared" si="747"/>
        <v>0</v>
      </c>
      <c r="AN42" s="40">
        <f t="shared" si="747"/>
        <v>0</v>
      </c>
      <c r="AO42" s="40">
        <f t="shared" si="747"/>
        <v>0</v>
      </c>
      <c r="AP42" s="40">
        <f t="shared" si="747"/>
        <v>0</v>
      </c>
      <c r="AQ42" s="40">
        <f t="shared" si="747"/>
        <v>0</v>
      </c>
      <c r="AR42" s="40" t="str">
        <f t="shared" si="747"/>
        <v/>
      </c>
      <c r="AS42" s="40">
        <f t="shared" si="747"/>
        <v>0</v>
      </c>
      <c r="AT42" s="40">
        <f t="shared" si="747"/>
        <v>0</v>
      </c>
      <c r="AU42" s="40">
        <f t="shared" si="747"/>
        <v>0</v>
      </c>
      <c r="AV42" s="40" t="str">
        <f t="shared" si="747"/>
        <v/>
      </c>
      <c r="AW42" s="40" t="str">
        <f t="shared" si="747"/>
        <v/>
      </c>
      <c r="AX42" s="40" t="str">
        <f t="shared" si="747"/>
        <v/>
      </c>
      <c r="AY42" s="40" t="str">
        <f t="shared" si="747"/>
        <v/>
      </c>
      <c r="AZ42" s="41">
        <f t="shared" si="747"/>
        <v>0</v>
      </c>
      <c r="BA42" s="45"/>
      <c r="BB42" s="45"/>
      <c r="BC42" s="45"/>
      <c r="BD42" s="45"/>
      <c r="BE42" s="45"/>
      <c r="BF42" s="45"/>
      <c r="BG42" s="45"/>
      <c r="BH42" s="45"/>
      <c r="BI42" s="45"/>
      <c r="BJ42" s="46"/>
      <c r="BK42" s="45"/>
      <c r="BL42" s="45"/>
      <c r="BM42" s="45"/>
      <c r="BN42" s="45"/>
      <c r="BO42" s="46"/>
      <c r="BP42" s="45"/>
      <c r="BQ42" s="40" t="str">
        <f>IFERROR(#REF!/#REF!,"")</f>
        <v/>
      </c>
      <c r="BR42" s="46"/>
      <c r="BS42" s="46"/>
      <c r="BT42" s="46"/>
      <c r="BU42" s="45"/>
      <c r="BV42" s="45"/>
      <c r="BW42" s="45"/>
      <c r="BX42" s="45"/>
      <c r="BY42" s="47">
        <f t="shared" ref="BY42:BY48" si="748">SUM(BA42:BX42)</f>
        <v>0</v>
      </c>
      <c r="BZ42" s="40">
        <f t="shared" ref="BZ42:CX42" si="749">IFERROR(BA42/BA$10,"")</f>
        <v>0</v>
      </c>
      <c r="CA42" s="40">
        <f t="shared" si="749"/>
        <v>0</v>
      </c>
      <c r="CB42" s="40">
        <f t="shared" si="749"/>
        <v>0</v>
      </c>
      <c r="CC42" s="40">
        <f t="shared" si="749"/>
        <v>0</v>
      </c>
      <c r="CD42" s="40">
        <f t="shared" si="749"/>
        <v>0</v>
      </c>
      <c r="CE42" s="40">
        <f t="shared" si="749"/>
        <v>0</v>
      </c>
      <c r="CF42" s="40">
        <f t="shared" si="749"/>
        <v>0</v>
      </c>
      <c r="CG42" s="40">
        <f t="shared" si="749"/>
        <v>0</v>
      </c>
      <c r="CH42" s="40">
        <f t="shared" si="749"/>
        <v>0</v>
      </c>
      <c r="CI42" s="40">
        <f t="shared" si="749"/>
        <v>0</v>
      </c>
      <c r="CJ42" s="40">
        <f t="shared" si="749"/>
        <v>0</v>
      </c>
      <c r="CK42" s="40">
        <f t="shared" si="749"/>
        <v>0</v>
      </c>
      <c r="CL42" s="40">
        <f t="shared" si="749"/>
        <v>0</v>
      </c>
      <c r="CM42" s="40">
        <f t="shared" si="749"/>
        <v>0</v>
      </c>
      <c r="CN42" s="40">
        <f t="shared" si="749"/>
        <v>0</v>
      </c>
      <c r="CO42" s="40">
        <f t="shared" si="749"/>
        <v>0</v>
      </c>
      <c r="CP42" s="40" t="str">
        <f t="shared" si="749"/>
        <v/>
      </c>
      <c r="CQ42" s="40">
        <f t="shared" si="749"/>
        <v>0</v>
      </c>
      <c r="CR42" s="40">
        <f t="shared" si="749"/>
        <v>0</v>
      </c>
      <c r="CS42" s="40">
        <f t="shared" si="749"/>
        <v>0</v>
      </c>
      <c r="CT42" s="40" t="str">
        <f t="shared" si="749"/>
        <v/>
      </c>
      <c r="CU42" s="40" t="str">
        <f t="shared" si="749"/>
        <v/>
      </c>
      <c r="CV42" s="40" t="str">
        <f t="shared" si="749"/>
        <v/>
      </c>
      <c r="CW42" s="40" t="str">
        <f t="shared" si="749"/>
        <v/>
      </c>
      <c r="CX42" s="41">
        <f t="shared" si="749"/>
        <v>0</v>
      </c>
      <c r="CY42" s="48"/>
      <c r="CZ42" s="45"/>
      <c r="DA42" s="45"/>
      <c r="DB42" s="45"/>
      <c r="DC42" s="45"/>
      <c r="DD42" s="45"/>
      <c r="DE42" s="45"/>
      <c r="DF42" s="45"/>
      <c r="DG42" s="45"/>
      <c r="DH42" s="46"/>
      <c r="DI42" s="45"/>
      <c r="DJ42" s="45"/>
      <c r="DK42" s="45"/>
      <c r="DL42" s="45"/>
      <c r="DM42" s="46"/>
      <c r="DN42" s="45"/>
      <c r="DO42" s="45"/>
      <c r="DP42" s="46"/>
      <c r="DQ42" s="46"/>
      <c r="DR42" s="46"/>
      <c r="DS42" s="45"/>
      <c r="DT42" s="45"/>
      <c r="DU42" s="45"/>
      <c r="DV42" s="45"/>
      <c r="DW42" s="47">
        <f t="shared" ref="DW42:DW48" si="750">SUM(CY42:DV42)</f>
        <v>0</v>
      </c>
      <c r="DX42" s="40">
        <f t="shared" ref="DX42:EV42" si="751">IFERROR(CY42/CY$10,"")</f>
        <v>0</v>
      </c>
      <c r="DY42" s="40">
        <f t="shared" si="751"/>
        <v>0</v>
      </c>
      <c r="DZ42" s="40">
        <f t="shared" si="751"/>
        <v>0</v>
      </c>
      <c r="EA42" s="40">
        <f t="shared" si="751"/>
        <v>0</v>
      </c>
      <c r="EB42" s="40">
        <f t="shared" si="751"/>
        <v>0</v>
      </c>
      <c r="EC42" s="40">
        <f t="shared" si="751"/>
        <v>0</v>
      </c>
      <c r="ED42" s="40">
        <f t="shared" si="751"/>
        <v>0</v>
      </c>
      <c r="EE42" s="40">
        <f t="shared" si="751"/>
        <v>0</v>
      </c>
      <c r="EF42" s="40">
        <f t="shared" si="751"/>
        <v>0</v>
      </c>
      <c r="EG42" s="40">
        <f t="shared" si="751"/>
        <v>0</v>
      </c>
      <c r="EH42" s="40">
        <f t="shared" si="751"/>
        <v>0</v>
      </c>
      <c r="EI42" s="40">
        <f t="shared" si="751"/>
        <v>0</v>
      </c>
      <c r="EJ42" s="40">
        <f t="shared" si="751"/>
        <v>0</v>
      </c>
      <c r="EK42" s="40">
        <f t="shared" si="751"/>
        <v>0</v>
      </c>
      <c r="EL42" s="40">
        <f t="shared" si="751"/>
        <v>0</v>
      </c>
      <c r="EM42" s="40">
        <f t="shared" si="751"/>
        <v>0</v>
      </c>
      <c r="EN42" s="40">
        <f t="shared" si="751"/>
        <v>0</v>
      </c>
      <c r="EO42" s="40">
        <f t="shared" si="751"/>
        <v>0</v>
      </c>
      <c r="EP42" s="40">
        <f t="shared" si="751"/>
        <v>0</v>
      </c>
      <c r="EQ42" s="40">
        <f t="shared" si="751"/>
        <v>0</v>
      </c>
      <c r="ER42" s="40" t="str">
        <f t="shared" si="751"/>
        <v/>
      </c>
      <c r="ES42" s="40" t="str">
        <f t="shared" si="751"/>
        <v/>
      </c>
      <c r="ET42" s="40" t="str">
        <f t="shared" si="751"/>
        <v/>
      </c>
      <c r="EU42" s="40" t="str">
        <f t="shared" si="751"/>
        <v/>
      </c>
      <c r="EV42" s="41">
        <f t="shared" si="751"/>
        <v>0</v>
      </c>
      <c r="EW42" s="45"/>
      <c r="EX42" s="45"/>
      <c r="EY42" s="45"/>
      <c r="EZ42" s="45"/>
      <c r="FA42" s="45"/>
      <c r="FB42" s="45"/>
      <c r="FC42" s="45"/>
      <c r="FD42" s="45"/>
      <c r="FE42" s="45"/>
      <c r="FF42" s="46"/>
      <c r="FG42" s="45"/>
      <c r="FH42" s="45"/>
      <c r="FI42" s="45"/>
      <c r="FJ42" s="45"/>
      <c r="FK42" s="46"/>
      <c r="FL42" s="45"/>
      <c r="FM42" s="45"/>
      <c r="FN42" s="46"/>
      <c r="FO42" s="46"/>
      <c r="FP42" s="46"/>
      <c r="FQ42" s="45"/>
      <c r="FR42" s="45"/>
      <c r="FS42" s="45"/>
      <c r="FT42" s="45"/>
      <c r="FU42" s="47">
        <f t="shared" ref="FU42:FU48" si="752">SUM(EW42:FT42)</f>
        <v>0</v>
      </c>
      <c r="FV42" s="40">
        <f t="shared" ref="FV42:GT42" si="753">IFERROR(EW42/EW$10,"")</f>
        <v>0</v>
      </c>
      <c r="FW42" s="40">
        <f t="shared" si="753"/>
        <v>0</v>
      </c>
      <c r="FX42" s="40">
        <f t="shared" si="753"/>
        <v>0</v>
      </c>
      <c r="FY42" s="40">
        <f t="shared" si="753"/>
        <v>0</v>
      </c>
      <c r="FZ42" s="40">
        <f t="shared" si="753"/>
        <v>0</v>
      </c>
      <c r="GA42" s="40">
        <f t="shared" si="753"/>
        <v>0</v>
      </c>
      <c r="GB42" s="40">
        <f t="shared" si="753"/>
        <v>0</v>
      </c>
      <c r="GC42" s="40">
        <f t="shared" si="753"/>
        <v>0</v>
      </c>
      <c r="GD42" s="40">
        <f t="shared" si="753"/>
        <v>0</v>
      </c>
      <c r="GE42" s="40">
        <f t="shared" si="753"/>
        <v>0</v>
      </c>
      <c r="GF42" s="40">
        <f t="shared" si="753"/>
        <v>0</v>
      </c>
      <c r="GG42" s="40">
        <f t="shared" si="753"/>
        <v>0</v>
      </c>
      <c r="GH42" s="40">
        <f t="shared" si="753"/>
        <v>0</v>
      </c>
      <c r="GI42" s="40">
        <f t="shared" si="753"/>
        <v>0</v>
      </c>
      <c r="GJ42" s="40">
        <f t="shared" si="753"/>
        <v>0</v>
      </c>
      <c r="GK42" s="40">
        <f t="shared" si="753"/>
        <v>0</v>
      </c>
      <c r="GL42" s="40">
        <f t="shared" si="753"/>
        <v>0</v>
      </c>
      <c r="GM42" s="40">
        <f t="shared" si="753"/>
        <v>0</v>
      </c>
      <c r="GN42" s="40">
        <f t="shared" si="753"/>
        <v>0</v>
      </c>
      <c r="GO42" s="40">
        <f t="shared" si="753"/>
        <v>0</v>
      </c>
      <c r="GP42" s="40" t="str">
        <f t="shared" si="753"/>
        <v/>
      </c>
      <c r="GQ42" s="40" t="str">
        <f t="shared" si="753"/>
        <v/>
      </c>
      <c r="GR42" s="40" t="str">
        <f t="shared" si="753"/>
        <v/>
      </c>
      <c r="GS42" s="40" t="str">
        <f t="shared" si="753"/>
        <v/>
      </c>
      <c r="GT42" s="41">
        <f t="shared" si="753"/>
        <v>0</v>
      </c>
      <c r="GU42" s="45"/>
      <c r="GV42" s="45"/>
      <c r="GW42" s="45"/>
      <c r="GX42" s="45"/>
      <c r="GY42" s="45"/>
      <c r="GZ42" s="45"/>
      <c r="HA42" s="45"/>
      <c r="HB42" s="45"/>
      <c r="HC42" s="45"/>
      <c r="HD42" s="46"/>
      <c r="HE42" s="45"/>
      <c r="HF42" s="45"/>
      <c r="HG42" s="45"/>
      <c r="HH42" s="45"/>
      <c r="HI42" s="46"/>
      <c r="HJ42" s="45"/>
      <c r="HK42" s="45"/>
      <c r="HL42" s="46"/>
      <c r="HM42" s="46"/>
      <c r="HN42" s="46"/>
      <c r="HO42" s="45"/>
      <c r="HP42" s="46"/>
      <c r="HQ42" s="45"/>
      <c r="HR42" s="45"/>
      <c r="HS42" s="47">
        <f t="shared" ref="HS42:HS48" si="754">SUM(GU42:HR42)</f>
        <v>0</v>
      </c>
      <c r="HT42" s="40">
        <f t="shared" ref="HT42:IR42" si="755">IFERROR(GU42/GU$10,"")</f>
        <v>0</v>
      </c>
      <c r="HU42" s="40">
        <f t="shared" si="755"/>
        <v>0</v>
      </c>
      <c r="HV42" s="40">
        <f t="shared" si="755"/>
        <v>0</v>
      </c>
      <c r="HW42" s="40">
        <f t="shared" si="755"/>
        <v>0</v>
      </c>
      <c r="HX42" s="40">
        <f t="shared" si="755"/>
        <v>0</v>
      </c>
      <c r="HY42" s="40">
        <f t="shared" si="755"/>
        <v>0</v>
      </c>
      <c r="HZ42" s="40">
        <f t="shared" si="755"/>
        <v>0</v>
      </c>
      <c r="IA42" s="40">
        <f t="shared" si="755"/>
        <v>0</v>
      </c>
      <c r="IB42" s="40">
        <f t="shared" si="755"/>
        <v>0</v>
      </c>
      <c r="IC42" s="40">
        <f t="shared" si="755"/>
        <v>0</v>
      </c>
      <c r="ID42" s="40">
        <f t="shared" si="755"/>
        <v>0</v>
      </c>
      <c r="IE42" s="40">
        <f t="shared" si="755"/>
        <v>0</v>
      </c>
      <c r="IF42" s="40" t="str">
        <f t="shared" si="755"/>
        <v/>
      </c>
      <c r="IG42" s="40">
        <f t="shared" si="755"/>
        <v>0</v>
      </c>
      <c r="IH42" s="40">
        <f t="shared" si="755"/>
        <v>0</v>
      </c>
      <c r="II42" s="40">
        <f t="shared" si="755"/>
        <v>0</v>
      </c>
      <c r="IJ42" s="40">
        <f t="shared" si="755"/>
        <v>0</v>
      </c>
      <c r="IK42" s="40">
        <f t="shared" si="755"/>
        <v>0</v>
      </c>
      <c r="IL42" s="40">
        <f t="shared" si="755"/>
        <v>0</v>
      </c>
      <c r="IM42" s="40">
        <f t="shared" si="755"/>
        <v>0</v>
      </c>
      <c r="IN42" s="40">
        <f t="shared" si="755"/>
        <v>0</v>
      </c>
      <c r="IO42" s="40">
        <f t="shared" si="755"/>
        <v>0</v>
      </c>
      <c r="IP42" s="40" t="str">
        <f t="shared" si="755"/>
        <v/>
      </c>
      <c r="IQ42" s="40" t="str">
        <f t="shared" si="755"/>
        <v/>
      </c>
      <c r="IR42" s="41">
        <f t="shared" si="755"/>
        <v>0</v>
      </c>
      <c r="IS42" s="45"/>
      <c r="IT42" s="45"/>
      <c r="IU42" s="45"/>
      <c r="IV42" s="45"/>
      <c r="IW42" s="45"/>
      <c r="IX42" s="45"/>
      <c r="IY42" s="45"/>
      <c r="IZ42" s="45"/>
      <c r="JA42" s="45"/>
      <c r="JB42" s="46"/>
      <c r="JC42" s="45"/>
      <c r="JD42" s="45"/>
      <c r="JE42" s="45"/>
      <c r="JF42" s="45"/>
      <c r="JG42" s="46"/>
      <c r="JH42" s="45"/>
      <c r="JI42" s="45"/>
      <c r="JJ42" s="46">
        <v>5.38</v>
      </c>
      <c r="JK42" s="46"/>
      <c r="JL42" s="46"/>
      <c r="JM42" s="45"/>
      <c r="JN42" s="46"/>
      <c r="JO42" s="45"/>
      <c r="JP42" s="45"/>
      <c r="JQ42" s="47">
        <f t="shared" ref="JQ42:JQ48" si="756">SUM(IS42:JP42)</f>
        <v>5.38</v>
      </c>
      <c r="JR42" s="40">
        <f t="shared" ref="JR42:KP42" si="757">IFERROR(IS42/IS$10,"")</f>
        <v>0</v>
      </c>
      <c r="JS42" s="40">
        <f t="shared" si="757"/>
        <v>0</v>
      </c>
      <c r="JT42" s="40">
        <f t="shared" si="757"/>
        <v>0</v>
      </c>
      <c r="JU42" s="40">
        <f t="shared" si="757"/>
        <v>0</v>
      </c>
      <c r="JV42" s="40">
        <f t="shared" si="757"/>
        <v>0</v>
      </c>
      <c r="JW42" s="40">
        <f t="shared" si="757"/>
        <v>0</v>
      </c>
      <c r="JX42" s="40">
        <f t="shared" si="757"/>
        <v>0</v>
      </c>
      <c r="JY42" s="40">
        <f t="shared" si="757"/>
        <v>0</v>
      </c>
      <c r="JZ42" s="40">
        <f t="shared" si="757"/>
        <v>0</v>
      </c>
      <c r="KA42" s="40">
        <f t="shared" si="757"/>
        <v>0</v>
      </c>
      <c r="KB42" s="40">
        <f t="shared" si="757"/>
        <v>0</v>
      </c>
      <c r="KC42" s="40">
        <f t="shared" si="757"/>
        <v>0</v>
      </c>
      <c r="KD42" s="40" t="str">
        <f t="shared" si="757"/>
        <v/>
      </c>
      <c r="KE42" s="40">
        <f t="shared" si="757"/>
        <v>0</v>
      </c>
      <c r="KF42" s="40">
        <f t="shared" si="757"/>
        <v>0</v>
      </c>
      <c r="KG42" s="40" t="str">
        <f t="shared" si="757"/>
        <v/>
      </c>
      <c r="KH42" s="40">
        <f t="shared" si="757"/>
        <v>0</v>
      </c>
      <c r="KI42" s="40">
        <f t="shared" si="757"/>
        <v>1.36814431593121e-5</v>
      </c>
      <c r="KJ42" s="40">
        <f t="shared" si="757"/>
        <v>0</v>
      </c>
      <c r="KK42" s="40">
        <f t="shared" si="757"/>
        <v>0</v>
      </c>
      <c r="KL42" s="40">
        <f t="shared" si="757"/>
        <v>0</v>
      </c>
      <c r="KM42" s="40">
        <f t="shared" si="757"/>
        <v>0</v>
      </c>
      <c r="KN42" s="40">
        <f t="shared" si="757"/>
        <v>0</v>
      </c>
      <c r="KO42" s="40" t="str">
        <f t="shared" si="757"/>
        <v/>
      </c>
      <c r="KP42" s="41">
        <f t="shared" si="757"/>
        <v>1.5742634126833e-6</v>
      </c>
      <c r="KQ42" s="45"/>
      <c r="KR42" s="45"/>
      <c r="KS42" s="45"/>
      <c r="KT42" s="45"/>
      <c r="KU42" s="45"/>
      <c r="KV42" s="45"/>
      <c r="KW42" s="45"/>
      <c r="KX42" s="45"/>
      <c r="KY42" s="45"/>
      <c r="KZ42" s="45"/>
      <c r="LA42" s="45"/>
      <c r="LB42" s="45"/>
      <c r="LC42" s="45"/>
      <c r="LD42" s="45"/>
      <c r="LE42" s="45"/>
      <c r="LF42" s="45"/>
      <c r="LG42" s="45"/>
      <c r="LH42" s="45"/>
      <c r="LI42" s="45"/>
      <c r="LJ42" s="45"/>
      <c r="LK42" s="45"/>
      <c r="LL42" s="45"/>
      <c r="LM42" s="45"/>
      <c r="LN42" s="45"/>
      <c r="LO42" s="47">
        <f t="shared" ref="LO42:LO48" si="758">SUM(KQ42:LN42)</f>
        <v>0</v>
      </c>
      <c r="LP42" s="40" t="str">
        <f t="shared" ref="LP42:MN42" si="759">IFERROR(KQ42/KQ$10,"")</f>
        <v/>
      </c>
      <c r="LQ42" s="40" t="str">
        <f t="shared" si="759"/>
        <v/>
      </c>
      <c r="LR42" s="40" t="str">
        <f t="shared" si="759"/>
        <v/>
      </c>
      <c r="LS42" s="40" t="str">
        <f t="shared" si="759"/>
        <v/>
      </c>
      <c r="LT42" s="40" t="str">
        <f t="shared" si="759"/>
        <v/>
      </c>
      <c r="LU42" s="40" t="str">
        <f t="shared" si="759"/>
        <v/>
      </c>
      <c r="LV42" s="40" t="str">
        <f t="shared" si="759"/>
        <v/>
      </c>
      <c r="LW42" s="40" t="str">
        <f t="shared" si="759"/>
        <v/>
      </c>
      <c r="LX42" s="40" t="str">
        <f t="shared" si="759"/>
        <v/>
      </c>
      <c r="LY42" s="40" t="str">
        <f t="shared" si="759"/>
        <v/>
      </c>
      <c r="LZ42" s="40" t="str">
        <f t="shared" si="759"/>
        <v/>
      </c>
      <c r="MA42" s="40" t="str">
        <f t="shared" si="759"/>
        <v/>
      </c>
      <c r="MB42" s="40" t="str">
        <f t="shared" si="759"/>
        <v/>
      </c>
      <c r="MC42" s="40" t="str">
        <f t="shared" si="759"/>
        <v/>
      </c>
      <c r="MD42" s="40" t="str">
        <f t="shared" si="759"/>
        <v/>
      </c>
      <c r="ME42" s="40" t="str">
        <f t="shared" si="759"/>
        <v/>
      </c>
      <c r="MF42" s="40" t="str">
        <f t="shared" si="759"/>
        <v/>
      </c>
      <c r="MG42" s="40" t="str">
        <f t="shared" si="759"/>
        <v/>
      </c>
      <c r="MH42" s="40" t="str">
        <f t="shared" si="759"/>
        <v/>
      </c>
      <c r="MI42" s="40" t="str">
        <f t="shared" si="759"/>
        <v/>
      </c>
      <c r="MJ42" s="40" t="str">
        <f t="shared" si="759"/>
        <v/>
      </c>
      <c r="MK42" s="40" t="str">
        <f t="shared" si="759"/>
        <v/>
      </c>
      <c r="ML42" s="40" t="str">
        <f t="shared" si="759"/>
        <v/>
      </c>
      <c r="MM42" s="40" t="str">
        <f t="shared" si="759"/>
        <v/>
      </c>
      <c r="MN42" s="41" t="str">
        <f t="shared" si="759"/>
        <v/>
      </c>
      <c r="MO42" s="45"/>
      <c r="MP42" s="45"/>
      <c r="MQ42" s="45"/>
      <c r="MR42" s="45"/>
      <c r="MS42" s="45"/>
      <c r="MT42" s="45"/>
      <c r="MU42" s="45"/>
      <c r="MV42" s="45"/>
      <c r="MW42" s="45"/>
      <c r="MX42" s="45"/>
      <c r="MY42" s="45"/>
      <c r="MZ42" s="45"/>
      <c r="NA42" s="45"/>
      <c r="NB42" s="45"/>
      <c r="NC42" s="45"/>
      <c r="ND42" s="45"/>
      <c r="NE42" s="45"/>
      <c r="NF42" s="45"/>
      <c r="NG42" s="45"/>
      <c r="NH42" s="45"/>
      <c r="NI42" s="45"/>
      <c r="NJ42" s="45"/>
      <c r="NK42" s="45"/>
      <c r="NL42" s="45"/>
      <c r="NM42" s="47">
        <f t="shared" ref="NM42:NM48" si="760">SUM(MO42:NL42)</f>
        <v>0</v>
      </c>
      <c r="NN42" s="40" t="str">
        <f t="shared" ref="NN42:OL42" si="761">IFERROR(MO42/MO$10,"")</f>
        <v/>
      </c>
      <c r="NO42" s="40" t="str">
        <f t="shared" si="761"/>
        <v/>
      </c>
      <c r="NP42" s="40" t="str">
        <f t="shared" si="761"/>
        <v/>
      </c>
      <c r="NQ42" s="40" t="str">
        <f t="shared" si="761"/>
        <v/>
      </c>
      <c r="NR42" s="40" t="str">
        <f t="shared" si="761"/>
        <v/>
      </c>
      <c r="NS42" s="40" t="str">
        <f t="shared" si="761"/>
        <v/>
      </c>
      <c r="NT42" s="40" t="str">
        <f t="shared" si="761"/>
        <v/>
      </c>
      <c r="NU42" s="40" t="str">
        <f t="shared" si="761"/>
        <v/>
      </c>
      <c r="NV42" s="40" t="str">
        <f t="shared" si="761"/>
        <v/>
      </c>
      <c r="NW42" s="40" t="str">
        <f t="shared" si="761"/>
        <v/>
      </c>
      <c r="NX42" s="40" t="str">
        <f t="shared" si="761"/>
        <v/>
      </c>
      <c r="NY42" s="40" t="str">
        <f t="shared" si="761"/>
        <v/>
      </c>
      <c r="NZ42" s="40" t="str">
        <f t="shared" si="761"/>
        <v/>
      </c>
      <c r="OA42" s="40" t="str">
        <f t="shared" si="761"/>
        <v/>
      </c>
      <c r="OB42" s="40" t="str">
        <f t="shared" si="761"/>
        <v/>
      </c>
      <c r="OC42" s="40" t="str">
        <f t="shared" si="761"/>
        <v/>
      </c>
      <c r="OD42" s="40" t="str">
        <f t="shared" si="761"/>
        <v/>
      </c>
      <c r="OE42" s="40" t="str">
        <f t="shared" si="761"/>
        <v/>
      </c>
      <c r="OF42" s="40" t="str">
        <f t="shared" si="761"/>
        <v/>
      </c>
      <c r="OG42" s="40" t="str">
        <f t="shared" si="761"/>
        <v/>
      </c>
      <c r="OH42" s="40" t="str">
        <f t="shared" si="761"/>
        <v/>
      </c>
      <c r="OI42" s="40" t="str">
        <f t="shared" si="761"/>
        <v/>
      </c>
      <c r="OJ42" s="40" t="str">
        <f t="shared" si="761"/>
        <v/>
      </c>
      <c r="OK42" s="40" t="str">
        <f t="shared" si="761"/>
        <v/>
      </c>
      <c r="OL42" s="41" t="str">
        <f t="shared" si="761"/>
        <v/>
      </c>
      <c r="OM42" s="45"/>
      <c r="ON42" s="45"/>
      <c r="OO42" s="45"/>
      <c r="OP42" s="45"/>
      <c r="OQ42" s="45"/>
      <c r="OR42" s="45"/>
      <c r="OS42" s="45"/>
      <c r="OT42" s="45"/>
      <c r="OU42" s="45"/>
      <c r="OV42" s="45"/>
      <c r="OW42" s="45"/>
      <c r="OX42" s="45"/>
      <c r="OY42" s="45"/>
      <c r="OZ42" s="45"/>
      <c r="PA42" s="45"/>
      <c r="PB42" s="45"/>
      <c r="PC42" s="45"/>
      <c r="PD42" s="45"/>
      <c r="PE42" s="45"/>
      <c r="PF42" s="45"/>
      <c r="PG42" s="45"/>
      <c r="PH42" s="45"/>
      <c r="PI42" s="45"/>
      <c r="PJ42" s="45"/>
      <c r="PK42" s="47">
        <f t="shared" ref="PK42:PK48" si="762">SUM(OM42:PJ42)</f>
        <v>0</v>
      </c>
      <c r="PL42" s="40" t="str">
        <f t="shared" ref="PL42:QJ42" si="763">IFERROR(OM42/OM$10,"")</f>
        <v/>
      </c>
      <c r="PM42" s="40" t="str">
        <f t="shared" si="763"/>
        <v/>
      </c>
      <c r="PN42" s="40" t="str">
        <f t="shared" si="763"/>
        <v/>
      </c>
      <c r="PO42" s="40" t="str">
        <f t="shared" si="763"/>
        <v/>
      </c>
      <c r="PP42" s="40" t="str">
        <f t="shared" si="763"/>
        <v/>
      </c>
      <c r="PQ42" s="40" t="str">
        <f t="shared" si="763"/>
        <v/>
      </c>
      <c r="PR42" s="40" t="str">
        <f t="shared" si="763"/>
        <v/>
      </c>
      <c r="PS42" s="40" t="str">
        <f t="shared" si="763"/>
        <v/>
      </c>
      <c r="PT42" s="40" t="str">
        <f t="shared" si="763"/>
        <v/>
      </c>
      <c r="PU42" s="40" t="str">
        <f t="shared" si="763"/>
        <v/>
      </c>
      <c r="PV42" s="40" t="str">
        <f t="shared" si="763"/>
        <v/>
      </c>
      <c r="PW42" s="40" t="str">
        <f t="shared" si="763"/>
        <v/>
      </c>
      <c r="PX42" s="40" t="str">
        <f t="shared" si="763"/>
        <v/>
      </c>
      <c r="PY42" s="40" t="str">
        <f t="shared" si="763"/>
        <v/>
      </c>
      <c r="PZ42" s="40" t="str">
        <f t="shared" si="763"/>
        <v/>
      </c>
      <c r="QA42" s="40" t="str">
        <f t="shared" si="763"/>
        <v/>
      </c>
      <c r="QB42" s="40" t="str">
        <f t="shared" si="763"/>
        <v/>
      </c>
      <c r="QC42" s="40" t="str">
        <f t="shared" si="763"/>
        <v/>
      </c>
      <c r="QD42" s="40" t="str">
        <f t="shared" si="763"/>
        <v/>
      </c>
      <c r="QE42" s="40" t="str">
        <f t="shared" si="763"/>
        <v/>
      </c>
      <c r="QF42" s="40" t="str">
        <f t="shared" si="763"/>
        <v/>
      </c>
      <c r="QG42" s="40" t="str">
        <f t="shared" si="763"/>
        <v/>
      </c>
      <c r="QH42" s="40" t="str">
        <f t="shared" si="763"/>
        <v/>
      </c>
      <c r="QI42" s="40" t="str">
        <f t="shared" si="763"/>
        <v/>
      </c>
      <c r="QJ42" s="41" t="str">
        <f t="shared" si="763"/>
        <v/>
      </c>
      <c r="QK42" s="45"/>
      <c r="QL42" s="45"/>
      <c r="QM42" s="45"/>
      <c r="QN42" s="45"/>
      <c r="QO42" s="45"/>
      <c r="QP42" s="45"/>
      <c r="QQ42" s="45"/>
      <c r="QR42" s="45"/>
      <c r="QS42" s="45"/>
      <c r="QT42" s="45"/>
      <c r="QU42" s="45"/>
      <c r="QV42" s="45"/>
      <c r="QW42" s="45"/>
      <c r="QX42" s="45"/>
      <c r="QY42" s="45"/>
      <c r="QZ42" s="45"/>
      <c r="RA42" s="45"/>
      <c r="RB42" s="45"/>
      <c r="RC42" s="45"/>
      <c r="RD42" s="45"/>
      <c r="RE42" s="45"/>
      <c r="RF42" s="45"/>
      <c r="RG42" s="45"/>
      <c r="RH42" s="45"/>
      <c r="RI42" s="47">
        <f t="shared" ref="RI42:RI48" si="764">SUM(QK42:RH42)</f>
        <v>0</v>
      </c>
      <c r="RJ42" s="40" t="str">
        <f t="shared" ref="RJ42:SH42" si="765">IFERROR(QK42/QK$10,"")</f>
        <v/>
      </c>
      <c r="RK42" s="40" t="str">
        <f t="shared" si="765"/>
        <v/>
      </c>
      <c r="RL42" s="40" t="str">
        <f t="shared" si="765"/>
        <v/>
      </c>
      <c r="RM42" s="40" t="str">
        <f t="shared" si="765"/>
        <v/>
      </c>
      <c r="RN42" s="40" t="str">
        <f t="shared" si="765"/>
        <v/>
      </c>
      <c r="RO42" s="40" t="str">
        <f t="shared" si="765"/>
        <v/>
      </c>
      <c r="RP42" s="40" t="str">
        <f t="shared" si="765"/>
        <v/>
      </c>
      <c r="RQ42" s="40" t="str">
        <f t="shared" si="765"/>
        <v/>
      </c>
      <c r="RR42" s="40" t="str">
        <f t="shared" si="765"/>
        <v/>
      </c>
      <c r="RS42" s="40" t="str">
        <f t="shared" si="765"/>
        <v/>
      </c>
      <c r="RT42" s="40" t="str">
        <f t="shared" si="765"/>
        <v/>
      </c>
      <c r="RU42" s="40" t="str">
        <f t="shared" si="765"/>
        <v/>
      </c>
      <c r="RV42" s="40" t="str">
        <f t="shared" si="765"/>
        <v/>
      </c>
      <c r="RW42" s="40" t="str">
        <f t="shared" si="765"/>
        <v/>
      </c>
      <c r="RX42" s="40" t="str">
        <f t="shared" si="765"/>
        <v/>
      </c>
      <c r="RY42" s="40" t="str">
        <f t="shared" si="765"/>
        <v/>
      </c>
      <c r="RZ42" s="40" t="str">
        <f t="shared" si="765"/>
        <v/>
      </c>
      <c r="SA42" s="40" t="str">
        <f t="shared" si="765"/>
        <v/>
      </c>
      <c r="SB42" s="40" t="str">
        <f t="shared" si="765"/>
        <v/>
      </c>
      <c r="SC42" s="40" t="str">
        <f t="shared" si="765"/>
        <v/>
      </c>
      <c r="SD42" s="40" t="str">
        <f t="shared" si="765"/>
        <v/>
      </c>
      <c r="SE42" s="40" t="str">
        <f t="shared" si="765"/>
        <v/>
      </c>
      <c r="SF42" s="40" t="str">
        <f t="shared" si="765"/>
        <v/>
      </c>
      <c r="SG42" s="40" t="str">
        <f t="shared" si="765"/>
        <v/>
      </c>
      <c r="SH42" s="41" t="str">
        <f t="shared" si="765"/>
        <v/>
      </c>
      <c r="SI42" s="45"/>
      <c r="SJ42" s="45"/>
      <c r="SK42" s="45"/>
      <c r="SL42" s="45"/>
      <c r="SM42" s="45"/>
      <c r="SN42" s="45"/>
      <c r="SO42" s="45"/>
      <c r="SP42" s="45"/>
      <c r="SQ42" s="45"/>
      <c r="SR42" s="45"/>
      <c r="SS42" s="45"/>
      <c r="ST42" s="45"/>
      <c r="SU42" s="45"/>
      <c r="SV42" s="45"/>
      <c r="SW42" s="45"/>
      <c r="SX42" s="45"/>
      <c r="SY42" s="45"/>
      <c r="SZ42" s="45"/>
      <c r="TA42" s="45"/>
      <c r="TB42" s="45"/>
      <c r="TC42" s="45"/>
      <c r="TD42" s="45"/>
      <c r="TE42" s="45"/>
      <c r="TF42" s="45"/>
      <c r="TG42" s="47">
        <f t="shared" ref="TG42:TG48" si="766">SUM(SI42:TF42)</f>
        <v>0</v>
      </c>
      <c r="TH42" s="40" t="str">
        <f t="shared" ref="TH42:UA42" si="767">IFERROR(SI42/SI$10,"")</f>
        <v/>
      </c>
      <c r="TI42" s="40" t="str">
        <f t="shared" si="767"/>
        <v/>
      </c>
      <c r="TJ42" s="40" t="str">
        <f t="shared" si="767"/>
        <v/>
      </c>
      <c r="TK42" s="40" t="str">
        <f t="shared" si="767"/>
        <v/>
      </c>
      <c r="TL42" s="40" t="str">
        <f t="shared" si="767"/>
        <v/>
      </c>
      <c r="TM42" s="40" t="str">
        <f t="shared" si="767"/>
        <v/>
      </c>
      <c r="TN42" s="40" t="str">
        <f t="shared" si="767"/>
        <v/>
      </c>
      <c r="TO42" s="40" t="str">
        <f t="shared" si="767"/>
        <v/>
      </c>
      <c r="TP42" s="40" t="str">
        <f t="shared" si="767"/>
        <v/>
      </c>
      <c r="TQ42" s="40" t="str">
        <f t="shared" si="767"/>
        <v/>
      </c>
      <c r="TR42" s="40" t="str">
        <f t="shared" si="767"/>
        <v/>
      </c>
      <c r="TS42" s="40" t="str">
        <f t="shared" si="767"/>
        <v/>
      </c>
      <c r="TT42" s="40" t="str">
        <f t="shared" si="767"/>
        <v/>
      </c>
      <c r="TU42" s="40" t="str">
        <f t="shared" si="767"/>
        <v/>
      </c>
      <c r="TV42" s="40" t="str">
        <f t="shared" si="767"/>
        <v/>
      </c>
      <c r="TW42" s="40" t="str">
        <f t="shared" si="767"/>
        <v/>
      </c>
      <c r="TX42" s="40" t="str">
        <f t="shared" si="767"/>
        <v/>
      </c>
      <c r="TY42" s="40" t="str">
        <f t="shared" si="767"/>
        <v/>
      </c>
      <c r="TZ42" s="40" t="str">
        <f t="shared" si="767"/>
        <v/>
      </c>
      <c r="UA42" s="40" t="str">
        <f t="shared" si="767"/>
        <v/>
      </c>
      <c r="UB42" s="40" t="str">
        <f t="shared" ref="UB42:UG42" si="768">IFERROR(TB42/TB$10,"")</f>
        <v/>
      </c>
      <c r="UC42" s="40" t="str">
        <f t="shared" si="768"/>
        <v/>
      </c>
      <c r="UD42" s="40" t="str">
        <f t="shared" si="768"/>
        <v/>
      </c>
      <c r="UE42" s="40" t="str">
        <f t="shared" si="768"/>
        <v/>
      </c>
      <c r="UF42" s="40" t="str">
        <f t="shared" si="768"/>
        <v/>
      </c>
      <c r="UG42" s="41" t="str">
        <f t="shared" si="768"/>
        <v/>
      </c>
      <c r="UH42" s="45"/>
      <c r="UI42" s="45"/>
      <c r="UJ42" s="45"/>
      <c r="UK42" s="45"/>
      <c r="UL42" s="45"/>
      <c r="UM42" s="45"/>
      <c r="UN42" s="45"/>
      <c r="UO42" s="45"/>
      <c r="UP42" s="45"/>
      <c r="UQ42" s="45"/>
      <c r="UR42" s="45"/>
      <c r="US42" s="45"/>
      <c r="UT42" s="45"/>
      <c r="UU42" s="45"/>
      <c r="UV42" s="45"/>
      <c r="UW42" s="45"/>
      <c r="UX42" s="45"/>
      <c r="UY42" s="45"/>
      <c r="UZ42" s="45"/>
      <c r="VA42" s="45"/>
      <c r="VB42" s="45"/>
      <c r="VC42" s="45"/>
      <c r="VD42" s="45"/>
      <c r="VE42" s="45"/>
      <c r="VF42" s="47">
        <f t="shared" ref="VF42:VF48" si="769">SUM(UH42:VE42)</f>
        <v>0</v>
      </c>
      <c r="VG42" s="40" t="str">
        <f t="shared" ref="VG42:WE42" si="770">IFERROR(UH42/UH$10,"")</f>
        <v/>
      </c>
      <c r="VH42" s="40" t="str">
        <f t="shared" si="770"/>
        <v/>
      </c>
      <c r="VI42" s="40" t="str">
        <f t="shared" si="770"/>
        <v/>
      </c>
      <c r="VJ42" s="40" t="str">
        <f t="shared" si="770"/>
        <v/>
      </c>
      <c r="VK42" s="40" t="str">
        <f t="shared" si="770"/>
        <v/>
      </c>
      <c r="VL42" s="40" t="str">
        <f t="shared" si="770"/>
        <v/>
      </c>
      <c r="VM42" s="40" t="str">
        <f t="shared" si="770"/>
        <v/>
      </c>
      <c r="VN42" s="40" t="str">
        <f t="shared" si="770"/>
        <v/>
      </c>
      <c r="VO42" s="40" t="str">
        <f t="shared" si="770"/>
        <v/>
      </c>
      <c r="VP42" s="40" t="str">
        <f t="shared" si="770"/>
        <v/>
      </c>
      <c r="VQ42" s="40" t="str">
        <f t="shared" si="770"/>
        <v/>
      </c>
      <c r="VR42" s="40" t="str">
        <f t="shared" si="770"/>
        <v/>
      </c>
      <c r="VS42" s="40" t="str">
        <f t="shared" si="770"/>
        <v/>
      </c>
      <c r="VT42" s="40" t="str">
        <f t="shared" si="770"/>
        <v/>
      </c>
      <c r="VU42" s="40" t="str">
        <f t="shared" si="770"/>
        <v/>
      </c>
      <c r="VV42" s="40" t="str">
        <f t="shared" si="770"/>
        <v/>
      </c>
      <c r="VW42" s="40" t="str">
        <f t="shared" si="770"/>
        <v/>
      </c>
      <c r="VX42" s="40" t="str">
        <f t="shared" si="770"/>
        <v/>
      </c>
      <c r="VY42" s="40" t="str">
        <f t="shared" si="770"/>
        <v/>
      </c>
      <c r="VZ42" s="40" t="str">
        <f t="shared" si="770"/>
        <v/>
      </c>
      <c r="WA42" s="40" t="str">
        <f t="shared" si="770"/>
        <v/>
      </c>
      <c r="WB42" s="40" t="str">
        <f t="shared" si="770"/>
        <v/>
      </c>
      <c r="WC42" s="40" t="str">
        <f t="shared" si="770"/>
        <v/>
      </c>
      <c r="WD42" s="40" t="str">
        <f t="shared" si="770"/>
        <v/>
      </c>
      <c r="WE42" s="41" t="str">
        <f t="shared" si="770"/>
        <v/>
      </c>
      <c r="WF42" s="45">
        <f t="shared" ref="WF42:XC42" si="771">SUMIF($C$2:$WE$2,WF$2,$C42:$WE42)</f>
        <v>0</v>
      </c>
      <c r="WG42" s="45">
        <f t="shared" si="771"/>
        <v>0</v>
      </c>
      <c r="WH42" s="45">
        <f t="shared" si="771"/>
        <v>0</v>
      </c>
      <c r="WI42" s="45">
        <f t="shared" si="771"/>
        <v>0</v>
      </c>
      <c r="WJ42" s="45">
        <f t="shared" si="771"/>
        <v>0</v>
      </c>
      <c r="WK42" s="45">
        <f t="shared" si="771"/>
        <v>0</v>
      </c>
      <c r="WL42" s="45">
        <f t="shared" si="771"/>
        <v>0</v>
      </c>
      <c r="WM42" s="45">
        <f t="shared" si="771"/>
        <v>0</v>
      </c>
      <c r="WN42" s="45">
        <f t="shared" si="771"/>
        <v>0</v>
      </c>
      <c r="WO42" s="45">
        <f t="shared" si="771"/>
        <v>0</v>
      </c>
      <c r="WP42" s="45">
        <f t="shared" si="771"/>
        <v>0</v>
      </c>
      <c r="WQ42" s="45">
        <f t="shared" si="771"/>
        <v>0</v>
      </c>
      <c r="WR42" s="45">
        <f t="shared" si="771"/>
        <v>0</v>
      </c>
      <c r="WS42" s="45">
        <f t="shared" si="771"/>
        <v>0</v>
      </c>
      <c r="WT42" s="45">
        <f t="shared" si="771"/>
        <v>0</v>
      </c>
      <c r="WU42" s="45">
        <f t="shared" si="771"/>
        <v>0</v>
      </c>
      <c r="WV42" s="45">
        <f t="shared" si="771"/>
        <v>0</v>
      </c>
      <c r="WW42" s="45">
        <f t="shared" si="771"/>
        <v>5.38</v>
      </c>
      <c r="WX42" s="45">
        <f t="shared" si="771"/>
        <v>0</v>
      </c>
      <c r="WY42" s="45">
        <f t="shared" si="771"/>
        <v>0</v>
      </c>
      <c r="WZ42" s="45">
        <f t="shared" si="771"/>
        <v>0</v>
      </c>
      <c r="XA42" s="45">
        <f t="shared" si="771"/>
        <v>0</v>
      </c>
      <c r="XB42" s="45">
        <f t="shared" si="771"/>
        <v>0</v>
      </c>
      <c r="XC42" s="45">
        <f t="shared" si="771"/>
        <v>0</v>
      </c>
      <c r="XD42" s="47">
        <f t="shared" ref="XD42:XD48" si="772">SUM(WF42:XC42)</f>
        <v>5.38</v>
      </c>
      <c r="XE42" s="40">
        <f t="shared" ref="XE42:YC42" si="773">IFERROR(WF42/WF$10,"")</f>
        <v>0</v>
      </c>
      <c r="XF42" s="40">
        <f t="shared" si="773"/>
        <v>0</v>
      </c>
      <c r="XG42" s="40">
        <f t="shared" si="773"/>
        <v>0</v>
      </c>
      <c r="XH42" s="40">
        <f t="shared" si="773"/>
        <v>0</v>
      </c>
      <c r="XI42" s="40">
        <f t="shared" si="773"/>
        <v>0</v>
      </c>
      <c r="XJ42" s="40">
        <f t="shared" si="773"/>
        <v>0</v>
      </c>
      <c r="XK42" s="40">
        <f t="shared" si="773"/>
        <v>0</v>
      </c>
      <c r="XL42" s="40">
        <f t="shared" si="773"/>
        <v>0</v>
      </c>
      <c r="XM42" s="40">
        <f t="shared" si="773"/>
        <v>0</v>
      </c>
      <c r="XN42" s="40">
        <f t="shared" si="773"/>
        <v>0</v>
      </c>
      <c r="XO42" s="40">
        <f t="shared" si="773"/>
        <v>0</v>
      </c>
      <c r="XP42" s="40">
        <f t="shared" si="773"/>
        <v>0</v>
      </c>
      <c r="XQ42" s="40">
        <f t="shared" si="773"/>
        <v>0</v>
      </c>
      <c r="XR42" s="40">
        <f t="shared" si="773"/>
        <v>0</v>
      </c>
      <c r="XS42" s="40">
        <f t="shared" si="773"/>
        <v>0</v>
      </c>
      <c r="XT42" s="40">
        <f t="shared" si="773"/>
        <v>0</v>
      </c>
      <c r="XU42" s="40">
        <f t="shared" si="773"/>
        <v>0</v>
      </c>
      <c r="XV42" s="40">
        <f t="shared" si="773"/>
        <v>2.49931304894264e-6</v>
      </c>
      <c r="XW42" s="40">
        <f t="shared" si="773"/>
        <v>0</v>
      </c>
      <c r="XX42" s="40">
        <f t="shared" si="773"/>
        <v>0</v>
      </c>
      <c r="XY42" s="40">
        <f t="shared" si="773"/>
        <v>0</v>
      </c>
      <c r="XZ42" s="40">
        <f t="shared" si="773"/>
        <v>0</v>
      </c>
      <c r="YA42" s="40">
        <f t="shared" si="773"/>
        <v>0</v>
      </c>
      <c r="YB42" s="40" t="str">
        <f t="shared" si="773"/>
        <v/>
      </c>
      <c r="YC42" s="41">
        <f t="shared" si="773"/>
        <v>2.66730886606179e-7</v>
      </c>
    </row>
    <row r="43" s="18" customFormat="1" customHeight="1" spans="1:653">
      <c r="A43" s="67"/>
      <c r="B43" s="44" t="s">
        <v>93</v>
      </c>
      <c r="C43" s="37">
        <v>561</v>
      </c>
      <c r="D43" s="49">
        <v>9</v>
      </c>
      <c r="E43" s="49">
        <v>387</v>
      </c>
      <c r="F43" s="49">
        <v>247.9</v>
      </c>
      <c r="G43" s="49">
        <v>140</v>
      </c>
      <c r="H43" s="49">
        <v>475</v>
      </c>
      <c r="I43" s="49">
        <v>1082</v>
      </c>
      <c r="J43" s="49">
        <v>53</v>
      </c>
      <c r="K43" s="49">
        <v>305</v>
      </c>
      <c r="L43" s="46">
        <v>718</v>
      </c>
      <c r="M43" s="37">
        <v>64</v>
      </c>
      <c r="N43" s="37">
        <v>82</v>
      </c>
      <c r="O43" s="49">
        <v>0</v>
      </c>
      <c r="P43" s="37">
        <v>106</v>
      </c>
      <c r="Q43" s="46">
        <v>585.88</v>
      </c>
      <c r="R43" s="49">
        <v>52</v>
      </c>
      <c r="S43" s="40" t="str">
        <f>IFERROR(#REF!/#REF!,"")</f>
        <v/>
      </c>
      <c r="T43" s="49">
        <v>517</v>
      </c>
      <c r="U43" s="49">
        <v>521.66</v>
      </c>
      <c r="V43" s="49">
        <v>266.3</v>
      </c>
      <c r="W43" s="45"/>
      <c r="X43" s="46"/>
      <c r="Y43" s="45"/>
      <c r="Z43" s="45"/>
      <c r="AA43" s="47">
        <f t="shared" si="746"/>
        <v>6172.74</v>
      </c>
      <c r="AB43" s="40">
        <f t="shared" ref="AB43:AZ43" si="774">IFERROR(C43/C$10,"")</f>
        <v>0.00182434562901081</v>
      </c>
      <c r="AC43" s="40">
        <f t="shared" si="774"/>
        <v>0.000540890413799196</v>
      </c>
      <c r="AD43" s="40">
        <f t="shared" si="774"/>
        <v>0.00215955338427138</v>
      </c>
      <c r="AE43" s="40">
        <f t="shared" si="774"/>
        <v>0.00173881790683648</v>
      </c>
      <c r="AF43" s="40">
        <f t="shared" si="774"/>
        <v>0.00162864801158948</v>
      </c>
      <c r="AG43" s="40">
        <f t="shared" si="774"/>
        <v>0.00321768978815004</v>
      </c>
      <c r="AH43" s="40">
        <f t="shared" si="774"/>
        <v>0.00247713634064546</v>
      </c>
      <c r="AI43" s="40">
        <f t="shared" si="774"/>
        <v>0.000969435526958596</v>
      </c>
      <c r="AJ43" s="40">
        <f t="shared" si="774"/>
        <v>0.00500154802010871</v>
      </c>
      <c r="AK43" s="40">
        <f t="shared" si="774"/>
        <v>0.0021342390592083</v>
      </c>
      <c r="AL43" s="40">
        <f t="shared" si="774"/>
        <v>0.002342412377307</v>
      </c>
      <c r="AM43" s="40">
        <f t="shared" si="774"/>
        <v>0.00178247191030775</v>
      </c>
      <c r="AN43" s="40">
        <f t="shared" si="774"/>
        <v>0</v>
      </c>
      <c r="AO43" s="40">
        <f t="shared" si="774"/>
        <v>0.000939019123655993</v>
      </c>
      <c r="AP43" s="40">
        <f t="shared" si="774"/>
        <v>0.00197502830414329</v>
      </c>
      <c r="AQ43" s="40">
        <f t="shared" si="774"/>
        <v>0.00147568301420743</v>
      </c>
      <c r="AR43" s="40" t="str">
        <f t="shared" si="774"/>
        <v/>
      </c>
      <c r="AS43" s="40">
        <f t="shared" si="774"/>
        <v>0.00180438529845494</v>
      </c>
      <c r="AT43" s="40">
        <f t="shared" si="774"/>
        <v>0.00255414297403583</v>
      </c>
      <c r="AU43" s="40">
        <f t="shared" si="774"/>
        <v>0.00303926495211653</v>
      </c>
      <c r="AV43" s="40" t="str">
        <f t="shared" si="774"/>
        <v/>
      </c>
      <c r="AW43" s="40" t="str">
        <f t="shared" si="774"/>
        <v/>
      </c>
      <c r="AX43" s="40" t="str">
        <f t="shared" si="774"/>
        <v/>
      </c>
      <c r="AY43" s="40" t="str">
        <f t="shared" si="774"/>
        <v/>
      </c>
      <c r="AZ43" s="41">
        <f t="shared" si="774"/>
        <v>0.00215316431078024</v>
      </c>
      <c r="BA43" s="37">
        <v>460</v>
      </c>
      <c r="BB43" s="49">
        <v>6</v>
      </c>
      <c r="BC43" s="49">
        <v>370</v>
      </c>
      <c r="BD43" s="49">
        <v>201</v>
      </c>
      <c r="BE43" s="49">
        <v>127</v>
      </c>
      <c r="BF43" s="49">
        <v>248.5</v>
      </c>
      <c r="BG43" s="49">
        <v>706.97</v>
      </c>
      <c r="BH43" s="49">
        <v>63</v>
      </c>
      <c r="BI43" s="49">
        <v>122</v>
      </c>
      <c r="BJ43" s="46">
        <v>348</v>
      </c>
      <c r="BK43" s="37">
        <v>35</v>
      </c>
      <c r="BL43" s="37">
        <v>31</v>
      </c>
      <c r="BM43" s="49">
        <v>3</v>
      </c>
      <c r="BN43" s="37">
        <v>68</v>
      </c>
      <c r="BO43" s="46">
        <v>452.28</v>
      </c>
      <c r="BP43" s="49">
        <v>3</v>
      </c>
      <c r="BQ43" s="40" t="str">
        <f>IFERROR(#REF!/#REF!,"")</f>
        <v/>
      </c>
      <c r="BR43" s="46">
        <f>304+35</f>
        <v>339</v>
      </c>
      <c r="BS43" s="46">
        <v>399</v>
      </c>
      <c r="BT43" s="46">
        <v>181.9</v>
      </c>
      <c r="BU43" s="45"/>
      <c r="BV43" s="45"/>
      <c r="BW43" s="45"/>
      <c r="BX43" s="45"/>
      <c r="BY43" s="47">
        <f t="shared" si="748"/>
        <v>4164.65</v>
      </c>
      <c r="BZ43" s="40">
        <f t="shared" ref="BZ43:CX43" si="775">IFERROR(BA43/BA$10,"")</f>
        <v>0.00231319329797518</v>
      </c>
      <c r="CA43" s="40">
        <f t="shared" si="775"/>
        <v>0.000540249973662819</v>
      </c>
      <c r="CB43" s="40">
        <f t="shared" si="775"/>
        <v>0.00260580666689313</v>
      </c>
      <c r="CC43" s="40">
        <f t="shared" si="775"/>
        <v>0.00211807297931101</v>
      </c>
      <c r="CD43" s="40">
        <f t="shared" si="775"/>
        <v>0.00191285773263704</v>
      </c>
      <c r="CE43" s="40">
        <f t="shared" si="775"/>
        <v>0.00221481613059951</v>
      </c>
      <c r="CF43" s="40">
        <f t="shared" si="775"/>
        <v>0.00258695085155644</v>
      </c>
      <c r="CG43" s="40">
        <f t="shared" si="775"/>
        <v>0.00142670474232121</v>
      </c>
      <c r="CH43" s="40">
        <f t="shared" si="775"/>
        <v>0.00394796197789012</v>
      </c>
      <c r="CI43" s="40">
        <f t="shared" si="775"/>
        <v>0.00194765236532039</v>
      </c>
      <c r="CJ43" s="40">
        <f t="shared" si="775"/>
        <v>0.00203173571181861</v>
      </c>
      <c r="CK43" s="40">
        <f t="shared" si="775"/>
        <v>0.00134722803485931</v>
      </c>
      <c r="CL43" s="40">
        <f t="shared" si="775"/>
        <v>0.0039333945194703</v>
      </c>
      <c r="CM43" s="40">
        <f t="shared" si="775"/>
        <v>0.00101825445729658</v>
      </c>
      <c r="CN43" s="40">
        <f t="shared" si="775"/>
        <v>0.00188672877698162</v>
      </c>
      <c r="CO43" s="40">
        <f t="shared" si="775"/>
        <v>0.000178382852413163</v>
      </c>
      <c r="CP43" s="40" t="str">
        <f t="shared" si="775"/>
        <v/>
      </c>
      <c r="CQ43" s="40">
        <f t="shared" si="775"/>
        <v>0.00163328911086634</v>
      </c>
      <c r="CR43" s="40">
        <f t="shared" si="775"/>
        <v>0.00200732689409034</v>
      </c>
      <c r="CS43" s="40">
        <f t="shared" si="775"/>
        <v>0.00273021621391211</v>
      </c>
      <c r="CT43" s="40" t="str">
        <f t="shared" si="775"/>
        <v/>
      </c>
      <c r="CU43" s="40" t="str">
        <f t="shared" si="775"/>
        <v/>
      </c>
      <c r="CV43" s="40" t="str">
        <f t="shared" si="775"/>
        <v/>
      </c>
      <c r="CW43" s="40" t="str">
        <f t="shared" si="775"/>
        <v/>
      </c>
      <c r="CX43" s="41">
        <f t="shared" si="775"/>
        <v>0.00209307016289929</v>
      </c>
      <c r="CY43" s="42">
        <v>692</v>
      </c>
      <c r="CZ43" s="49">
        <v>62</v>
      </c>
      <c r="DA43" s="49">
        <v>688</v>
      </c>
      <c r="DB43" s="49">
        <v>496</v>
      </c>
      <c r="DC43" s="49">
        <v>244.5</v>
      </c>
      <c r="DD43" s="49">
        <v>418</v>
      </c>
      <c r="DE43" s="49">
        <v>1282.41</v>
      </c>
      <c r="DF43" s="49">
        <v>120</v>
      </c>
      <c r="DG43" s="49">
        <v>148</v>
      </c>
      <c r="DH43" s="46">
        <v>623.65</v>
      </c>
      <c r="DI43" s="49">
        <v>64</v>
      </c>
      <c r="DJ43" s="49">
        <v>85</v>
      </c>
      <c r="DK43" s="45">
        <v>3</v>
      </c>
      <c r="DL43" s="49">
        <v>138</v>
      </c>
      <c r="DM43" s="46">
        <f>1011.48+32.45</f>
        <v>1043.93</v>
      </c>
      <c r="DN43" s="45">
        <v>22</v>
      </c>
      <c r="DO43" s="49">
        <v>79</v>
      </c>
      <c r="DP43" s="46">
        <v>579.52</v>
      </c>
      <c r="DQ43" s="46">
        <v>649.82</v>
      </c>
      <c r="DR43" s="46">
        <v>282.87</v>
      </c>
      <c r="DS43" s="45"/>
      <c r="DT43" s="45"/>
      <c r="DU43" s="45"/>
      <c r="DV43" s="45"/>
      <c r="DW43" s="47">
        <f t="shared" si="750"/>
        <v>7721.7</v>
      </c>
      <c r="DX43" s="40">
        <f t="shared" ref="DX43:EV43" si="776">IFERROR(CY43/CY$10,"")</f>
        <v>0.00182352792677659</v>
      </c>
      <c r="DY43" s="40">
        <f t="shared" si="776"/>
        <v>0.00121606492374486</v>
      </c>
      <c r="DZ43" s="40">
        <f t="shared" si="776"/>
        <v>0.00198779258436035</v>
      </c>
      <c r="EA43" s="40">
        <f t="shared" si="776"/>
        <v>0.00194623830589382</v>
      </c>
      <c r="EB43" s="40">
        <f t="shared" si="776"/>
        <v>0.00205684237428433</v>
      </c>
      <c r="EC43" s="40">
        <f t="shared" si="776"/>
        <v>0.001777138952539</v>
      </c>
      <c r="ED43" s="40">
        <f t="shared" si="776"/>
        <v>0.00244660573589865</v>
      </c>
      <c r="EE43" s="40">
        <f t="shared" si="776"/>
        <v>0.000817570739797328</v>
      </c>
      <c r="EF43" s="40">
        <f t="shared" si="776"/>
        <v>0.0020539774162408</v>
      </c>
      <c r="EG43" s="40">
        <f t="shared" si="776"/>
        <v>0.00197145769294139</v>
      </c>
      <c r="EH43" s="40">
        <f t="shared" si="776"/>
        <v>0.00135716486563114</v>
      </c>
      <c r="EI43" s="40">
        <f t="shared" si="776"/>
        <v>0.00117710647011112</v>
      </c>
      <c r="EJ43" s="40">
        <f t="shared" si="776"/>
        <v>0.00820097865011891</v>
      </c>
      <c r="EK43" s="40">
        <f t="shared" si="776"/>
        <v>0.000913409930036785</v>
      </c>
      <c r="EL43" s="40">
        <f t="shared" si="776"/>
        <v>0.00196204946425299</v>
      </c>
      <c r="EM43" s="40">
        <f t="shared" si="776"/>
        <v>0.00127754488392634</v>
      </c>
      <c r="EN43" s="40">
        <f t="shared" si="776"/>
        <v>0.00239520449740574</v>
      </c>
      <c r="EO43" s="40">
        <f t="shared" si="776"/>
        <v>0.00129630370692259</v>
      </c>
      <c r="EP43" s="40">
        <f t="shared" si="776"/>
        <v>0.0020223188916365</v>
      </c>
      <c r="EQ43" s="40">
        <f t="shared" si="776"/>
        <v>0.00195957227885857</v>
      </c>
      <c r="ER43" s="40" t="str">
        <f t="shared" si="776"/>
        <v/>
      </c>
      <c r="ES43" s="40" t="str">
        <f t="shared" si="776"/>
        <v/>
      </c>
      <c r="ET43" s="40" t="str">
        <f t="shared" si="776"/>
        <v/>
      </c>
      <c r="EU43" s="40" t="str">
        <f t="shared" si="776"/>
        <v/>
      </c>
      <c r="EV43" s="41">
        <f t="shared" si="776"/>
        <v>0.00183384745042473</v>
      </c>
      <c r="EW43" s="37">
        <v>619.3</v>
      </c>
      <c r="EX43" s="49">
        <v>35</v>
      </c>
      <c r="EY43" s="49">
        <v>630</v>
      </c>
      <c r="EZ43" s="49">
        <v>522</v>
      </c>
      <c r="FA43" s="49">
        <v>127</v>
      </c>
      <c r="FB43" s="49">
        <v>439</v>
      </c>
      <c r="FC43" s="49">
        <v>995.48</v>
      </c>
      <c r="FD43" s="49">
        <v>48</v>
      </c>
      <c r="FE43" s="49">
        <v>238</v>
      </c>
      <c r="FF43" s="46">
        <v>700.35</v>
      </c>
      <c r="FG43" s="37">
        <v>76</v>
      </c>
      <c r="FH43" s="37">
        <v>119</v>
      </c>
      <c r="FI43" s="45">
        <v>0</v>
      </c>
      <c r="FJ43" s="37">
        <v>129</v>
      </c>
      <c r="FK43" s="46">
        <v>1224.92</v>
      </c>
      <c r="FL43" s="45">
        <v>0</v>
      </c>
      <c r="FM43" s="45">
        <v>248</v>
      </c>
      <c r="FN43" s="46">
        <v>683.41</v>
      </c>
      <c r="FO43" s="46">
        <v>768.47</v>
      </c>
      <c r="FP43" s="46">
        <v>294.4</v>
      </c>
      <c r="FQ43" s="45"/>
      <c r="FR43" s="45"/>
      <c r="FS43" s="45"/>
      <c r="FT43" s="45"/>
      <c r="FU43" s="47">
        <f t="shared" si="752"/>
        <v>7897.33</v>
      </c>
      <c r="FV43" s="40">
        <f t="shared" ref="FV43:GT43" si="777">IFERROR(EW43/EW$10,"")</f>
        <v>0.00199121486163275</v>
      </c>
      <c r="FW43" s="40">
        <f t="shared" si="777"/>
        <v>0.00102566507053644</v>
      </c>
      <c r="FX43" s="40">
        <f t="shared" si="777"/>
        <v>0.0021831394820983</v>
      </c>
      <c r="FY43" s="40">
        <f t="shared" si="777"/>
        <v>0.00175550066122182</v>
      </c>
      <c r="FZ43" s="40">
        <f t="shared" si="777"/>
        <v>0.00168687037065324</v>
      </c>
      <c r="GA43" s="40">
        <f t="shared" si="777"/>
        <v>0.00227271927185178</v>
      </c>
      <c r="GB43" s="40">
        <f t="shared" si="777"/>
        <v>0.00223539172473465</v>
      </c>
      <c r="GC43" s="40">
        <f t="shared" si="777"/>
        <v>0.000876162626735529</v>
      </c>
      <c r="GD43" s="40">
        <f t="shared" si="777"/>
        <v>0.00289565189884209</v>
      </c>
      <c r="GE43" s="40">
        <f t="shared" si="777"/>
        <v>0.00192324913684443</v>
      </c>
      <c r="GF43" s="40">
        <f t="shared" si="777"/>
        <v>0.00165600215803229</v>
      </c>
      <c r="GG43" s="40">
        <f t="shared" si="777"/>
        <v>0.00213984633026244</v>
      </c>
      <c r="GH43" s="40">
        <f t="shared" si="777"/>
        <v>0</v>
      </c>
      <c r="GI43" s="40">
        <f t="shared" si="777"/>
        <v>0.000906089638815827</v>
      </c>
      <c r="GJ43" s="40">
        <f t="shared" si="777"/>
        <v>0.00236807267646956</v>
      </c>
      <c r="GK43" s="40">
        <f t="shared" si="777"/>
        <v>0</v>
      </c>
      <c r="GL43" s="40">
        <f t="shared" si="777"/>
        <v>0.00257939706593586</v>
      </c>
      <c r="GM43" s="40">
        <f t="shared" si="777"/>
        <v>0.00175403690794867</v>
      </c>
      <c r="GN43" s="40">
        <f t="shared" si="777"/>
        <v>0.00226428152249681</v>
      </c>
      <c r="GO43" s="40">
        <f t="shared" si="777"/>
        <v>0.00223870444713627</v>
      </c>
      <c r="GP43" s="40" t="str">
        <f t="shared" si="777"/>
        <v/>
      </c>
      <c r="GQ43" s="40" t="str">
        <f t="shared" si="777"/>
        <v/>
      </c>
      <c r="GR43" s="40" t="str">
        <f t="shared" si="777"/>
        <v/>
      </c>
      <c r="GS43" s="40" t="str">
        <f t="shared" si="777"/>
        <v/>
      </c>
      <c r="GT43" s="41">
        <f t="shared" si="777"/>
        <v>0.00204273458072588</v>
      </c>
      <c r="GU43" s="37">
        <v>341</v>
      </c>
      <c r="GV43" s="49">
        <v>12</v>
      </c>
      <c r="GW43" s="49">
        <v>483</v>
      </c>
      <c r="GX43" s="49">
        <v>456.9</v>
      </c>
      <c r="GY43" s="49">
        <v>41</v>
      </c>
      <c r="GZ43" s="49">
        <v>395</v>
      </c>
      <c r="HA43" s="49">
        <v>1562.42</v>
      </c>
      <c r="HB43" s="49">
        <v>24</v>
      </c>
      <c r="HC43" s="45">
        <v>342</v>
      </c>
      <c r="HD43" s="46">
        <v>926.43</v>
      </c>
      <c r="HE43" s="37">
        <v>113</v>
      </c>
      <c r="HF43" s="37">
        <v>60</v>
      </c>
      <c r="HG43" s="49"/>
      <c r="HH43" s="37">
        <v>178.9</v>
      </c>
      <c r="HI43" s="46">
        <v>1193.71</v>
      </c>
      <c r="HJ43" s="45">
        <v>0</v>
      </c>
      <c r="HK43" s="45">
        <v>189</v>
      </c>
      <c r="HL43" s="46">
        <v>798.59</v>
      </c>
      <c r="HM43" s="46">
        <v>767.97</v>
      </c>
      <c r="HN43" s="46">
        <v>386</v>
      </c>
      <c r="HO43" s="45">
        <v>3</v>
      </c>
      <c r="HP43" s="46">
        <v>455</v>
      </c>
      <c r="HQ43" s="45"/>
      <c r="HR43" s="45"/>
      <c r="HS43" s="47">
        <f t="shared" si="754"/>
        <v>8728.92</v>
      </c>
      <c r="HT43" s="40">
        <f t="shared" ref="HT43:IR43" si="778">IFERROR(GU43/GU$10,"")</f>
        <v>0.00128074381394161</v>
      </c>
      <c r="HU43" s="40">
        <f t="shared" si="778"/>
        <v>0.000524842088136725</v>
      </c>
      <c r="HV43" s="40">
        <f t="shared" si="778"/>
        <v>0.00235211571591196</v>
      </c>
      <c r="HW43" s="40">
        <f t="shared" si="778"/>
        <v>0.00171638382083798</v>
      </c>
      <c r="HX43" s="40">
        <f t="shared" si="778"/>
        <v>0.00101950689683982</v>
      </c>
      <c r="HY43" s="40">
        <f t="shared" si="778"/>
        <v>0.0022150982668061</v>
      </c>
      <c r="HZ43" s="40">
        <f t="shared" si="778"/>
        <v>0.00333640526110891</v>
      </c>
      <c r="IA43" s="40">
        <f t="shared" si="778"/>
        <v>0.00179608453571216</v>
      </c>
      <c r="IB43" s="40">
        <f t="shared" si="778"/>
        <v>0.0025041921421233</v>
      </c>
      <c r="IC43" s="40">
        <f t="shared" si="778"/>
        <v>0.00238247640424328</v>
      </c>
      <c r="ID43" s="40">
        <f t="shared" si="778"/>
        <v>0.00237967980881695</v>
      </c>
      <c r="IE43" s="40">
        <f t="shared" si="778"/>
        <v>0.00132882360132457</v>
      </c>
      <c r="IF43" s="40" t="str">
        <f t="shared" si="778"/>
        <v/>
      </c>
      <c r="IG43" s="40">
        <f t="shared" si="778"/>
        <v>0.00138054578708589</v>
      </c>
      <c r="IH43" s="40">
        <f t="shared" si="778"/>
        <v>0.00225432364964904</v>
      </c>
      <c r="II43" s="40">
        <f t="shared" si="778"/>
        <v>0</v>
      </c>
      <c r="IJ43" s="40">
        <f t="shared" si="778"/>
        <v>0.00232092099056914</v>
      </c>
      <c r="IK43" s="40">
        <f t="shared" si="778"/>
        <v>0.00186325088481017</v>
      </c>
      <c r="IL43" s="40">
        <f t="shared" si="778"/>
        <v>0.00240798035864127</v>
      </c>
      <c r="IM43" s="40">
        <f t="shared" si="778"/>
        <v>0.00269652667105897</v>
      </c>
      <c r="IN43" s="40">
        <f t="shared" si="778"/>
        <v>0.00690321689907495</v>
      </c>
      <c r="IO43" s="40">
        <f t="shared" si="778"/>
        <v>0.00419238340682303</v>
      </c>
      <c r="IP43" s="40" t="str">
        <f t="shared" si="778"/>
        <v/>
      </c>
      <c r="IQ43" s="40" t="str">
        <f t="shared" si="778"/>
        <v/>
      </c>
      <c r="IR43" s="41">
        <f t="shared" si="778"/>
        <v>0.0022854149599261</v>
      </c>
      <c r="IS43" s="37">
        <v>416</v>
      </c>
      <c r="IT43" s="49">
        <v>59</v>
      </c>
      <c r="IU43" s="49">
        <v>439</v>
      </c>
      <c r="IV43" s="49">
        <v>581</v>
      </c>
      <c r="IW43" s="49">
        <v>68</v>
      </c>
      <c r="IX43" s="49">
        <v>440</v>
      </c>
      <c r="IY43" s="49">
        <f>930.1+67.03</f>
        <v>997.13</v>
      </c>
      <c r="IZ43" s="49">
        <v>93</v>
      </c>
      <c r="JA43" s="49">
        <v>695</v>
      </c>
      <c r="JB43" s="46">
        <v>1116.4</v>
      </c>
      <c r="JC43" s="37">
        <v>55</v>
      </c>
      <c r="JD43" s="37">
        <v>38</v>
      </c>
      <c r="JE43" s="49"/>
      <c r="JF43" s="37">
        <v>258.4</v>
      </c>
      <c r="JG43" s="46">
        <v>1185.8</v>
      </c>
      <c r="JH43" s="49"/>
      <c r="JI43" s="45">
        <v>294</v>
      </c>
      <c r="JJ43" s="46">
        <v>733.66</v>
      </c>
      <c r="JK43" s="46">
        <v>619.02</v>
      </c>
      <c r="JL43" s="46">
        <v>420</v>
      </c>
      <c r="JM43" s="45">
        <v>10</v>
      </c>
      <c r="JN43" s="46">
        <v>216</v>
      </c>
      <c r="JO43" s="37">
        <v>212</v>
      </c>
      <c r="JP43" s="45"/>
      <c r="JQ43" s="47">
        <f t="shared" si="756"/>
        <v>8946.41</v>
      </c>
      <c r="JR43" s="40">
        <f t="shared" ref="JR43:KP43" si="779">IFERROR(IS43/IS$10,"")</f>
        <v>0.00171801508136414</v>
      </c>
      <c r="JS43" s="40">
        <f t="shared" si="779"/>
        <v>0.00314830546460449</v>
      </c>
      <c r="JT43" s="40">
        <f t="shared" si="779"/>
        <v>0.00260778312178646</v>
      </c>
      <c r="JU43" s="40">
        <f t="shared" si="779"/>
        <v>0.00281117288810049</v>
      </c>
      <c r="JV43" s="40">
        <f t="shared" si="779"/>
        <v>0.00183164884490295</v>
      </c>
      <c r="JW43" s="40">
        <f t="shared" si="779"/>
        <v>0.00219562959928253</v>
      </c>
      <c r="JX43" s="40">
        <f t="shared" si="779"/>
        <v>0.00234756390774399</v>
      </c>
      <c r="JY43" s="40">
        <f t="shared" si="779"/>
        <v>0.00670241769899509</v>
      </c>
      <c r="JZ43" s="40">
        <f t="shared" si="779"/>
        <v>0.0053600020298598</v>
      </c>
      <c r="KA43" s="40">
        <f t="shared" si="779"/>
        <v>0.00331407740763364</v>
      </c>
      <c r="KB43" s="40">
        <f t="shared" si="779"/>
        <v>0.00153367732321441</v>
      </c>
      <c r="KC43" s="40">
        <f t="shared" si="779"/>
        <v>0.00154151961380877</v>
      </c>
      <c r="KD43" s="40" t="str">
        <f t="shared" si="779"/>
        <v/>
      </c>
      <c r="KE43" s="40">
        <f t="shared" si="779"/>
        <v>0.00210875874249432</v>
      </c>
      <c r="KF43" s="40">
        <f t="shared" si="779"/>
        <v>0.00289395874275962</v>
      </c>
      <c r="KG43" s="40" t="str">
        <f t="shared" si="779"/>
        <v/>
      </c>
      <c r="KH43" s="40">
        <f t="shared" si="779"/>
        <v>0.00300620320829372</v>
      </c>
      <c r="KI43" s="40">
        <f t="shared" si="779"/>
        <v>0.00186571144763214</v>
      </c>
      <c r="KJ43" s="40">
        <f t="shared" si="779"/>
        <v>0.00280244526500967</v>
      </c>
      <c r="KK43" s="40">
        <f t="shared" si="779"/>
        <v>0.00217608045114504</v>
      </c>
      <c r="KL43" s="40">
        <f t="shared" si="779"/>
        <v>0.00148106897634437</v>
      </c>
      <c r="KM43" s="40">
        <f t="shared" si="779"/>
        <v>0.00204513692949205</v>
      </c>
      <c r="KN43" s="40">
        <f t="shared" si="779"/>
        <v>0.00736061018069598</v>
      </c>
      <c r="KO43" s="40" t="str">
        <f t="shared" si="779"/>
        <v/>
      </c>
      <c r="KP43" s="41">
        <f t="shared" si="779"/>
        <v>0.00261784496986319</v>
      </c>
      <c r="KQ43" s="37"/>
      <c r="KR43" s="49"/>
      <c r="KS43" s="49"/>
      <c r="KT43" s="49"/>
      <c r="KU43" s="49"/>
      <c r="KV43" s="49"/>
      <c r="KW43" s="49"/>
      <c r="KX43" s="49"/>
      <c r="KY43" s="45"/>
      <c r="KZ43" s="49"/>
      <c r="LA43" s="49"/>
      <c r="LB43" s="49"/>
      <c r="LC43" s="49"/>
      <c r="LD43" s="49"/>
      <c r="LE43" s="49"/>
      <c r="LF43" s="49"/>
      <c r="LG43" s="49"/>
      <c r="LH43" s="49"/>
      <c r="LI43" s="49"/>
      <c r="LJ43" s="49"/>
      <c r="LK43" s="45"/>
      <c r="LL43" s="45"/>
      <c r="LM43" s="45"/>
      <c r="LN43" s="45"/>
      <c r="LO43" s="47">
        <f t="shared" si="758"/>
        <v>0</v>
      </c>
      <c r="LP43" s="40" t="str">
        <f t="shared" ref="LP43:MN43" si="780">IFERROR(KQ43/KQ$10,"")</f>
        <v/>
      </c>
      <c r="LQ43" s="40" t="str">
        <f t="shared" si="780"/>
        <v/>
      </c>
      <c r="LR43" s="40" t="str">
        <f t="shared" si="780"/>
        <v/>
      </c>
      <c r="LS43" s="40" t="str">
        <f t="shared" si="780"/>
        <v/>
      </c>
      <c r="LT43" s="40" t="str">
        <f t="shared" si="780"/>
        <v/>
      </c>
      <c r="LU43" s="40" t="str">
        <f t="shared" si="780"/>
        <v/>
      </c>
      <c r="LV43" s="40" t="str">
        <f t="shared" si="780"/>
        <v/>
      </c>
      <c r="LW43" s="40" t="str">
        <f t="shared" si="780"/>
        <v/>
      </c>
      <c r="LX43" s="40" t="str">
        <f t="shared" si="780"/>
        <v/>
      </c>
      <c r="LY43" s="40" t="str">
        <f t="shared" si="780"/>
        <v/>
      </c>
      <c r="LZ43" s="40" t="str">
        <f t="shared" si="780"/>
        <v/>
      </c>
      <c r="MA43" s="40" t="str">
        <f t="shared" si="780"/>
        <v/>
      </c>
      <c r="MB43" s="40" t="str">
        <f t="shared" si="780"/>
        <v/>
      </c>
      <c r="MC43" s="40" t="str">
        <f t="shared" si="780"/>
        <v/>
      </c>
      <c r="MD43" s="40" t="str">
        <f t="shared" si="780"/>
        <v/>
      </c>
      <c r="ME43" s="40" t="str">
        <f t="shared" si="780"/>
        <v/>
      </c>
      <c r="MF43" s="40" t="str">
        <f t="shared" si="780"/>
        <v/>
      </c>
      <c r="MG43" s="40" t="str">
        <f t="shared" si="780"/>
        <v/>
      </c>
      <c r="MH43" s="40" t="str">
        <f t="shared" si="780"/>
        <v/>
      </c>
      <c r="MI43" s="40" t="str">
        <f t="shared" si="780"/>
        <v/>
      </c>
      <c r="MJ43" s="40" t="str">
        <f t="shared" si="780"/>
        <v/>
      </c>
      <c r="MK43" s="40" t="str">
        <f t="shared" si="780"/>
        <v/>
      </c>
      <c r="ML43" s="40" t="str">
        <f t="shared" si="780"/>
        <v/>
      </c>
      <c r="MM43" s="40" t="str">
        <f t="shared" si="780"/>
        <v/>
      </c>
      <c r="MN43" s="41" t="str">
        <f t="shared" si="780"/>
        <v/>
      </c>
      <c r="MO43" s="37"/>
      <c r="MP43" s="49"/>
      <c r="MQ43" s="49"/>
      <c r="MR43" s="49"/>
      <c r="MS43" s="49"/>
      <c r="MT43" s="49"/>
      <c r="MU43" s="49"/>
      <c r="MV43" s="49"/>
      <c r="MW43" s="45"/>
      <c r="MX43" s="49"/>
      <c r="MY43" s="49"/>
      <c r="MZ43" s="49"/>
      <c r="NA43" s="49"/>
      <c r="NB43" s="49"/>
      <c r="NC43" s="49"/>
      <c r="ND43" s="49"/>
      <c r="NE43" s="49"/>
      <c r="NF43" s="49"/>
      <c r="NG43" s="49"/>
      <c r="NH43" s="49"/>
      <c r="NI43" s="45"/>
      <c r="NJ43" s="45"/>
      <c r="NK43" s="45"/>
      <c r="NL43" s="45"/>
      <c r="NM43" s="47">
        <f t="shared" si="760"/>
        <v>0</v>
      </c>
      <c r="NN43" s="40" t="str">
        <f t="shared" ref="NN43:OL43" si="781">IFERROR(MO43/MO$10,"")</f>
        <v/>
      </c>
      <c r="NO43" s="40" t="str">
        <f t="shared" si="781"/>
        <v/>
      </c>
      <c r="NP43" s="40" t="str">
        <f t="shared" si="781"/>
        <v/>
      </c>
      <c r="NQ43" s="40" t="str">
        <f t="shared" si="781"/>
        <v/>
      </c>
      <c r="NR43" s="40" t="str">
        <f t="shared" si="781"/>
        <v/>
      </c>
      <c r="NS43" s="40" t="str">
        <f t="shared" si="781"/>
        <v/>
      </c>
      <c r="NT43" s="40" t="str">
        <f t="shared" si="781"/>
        <v/>
      </c>
      <c r="NU43" s="40" t="str">
        <f t="shared" si="781"/>
        <v/>
      </c>
      <c r="NV43" s="40" t="str">
        <f t="shared" si="781"/>
        <v/>
      </c>
      <c r="NW43" s="40" t="str">
        <f t="shared" si="781"/>
        <v/>
      </c>
      <c r="NX43" s="40" t="str">
        <f t="shared" si="781"/>
        <v/>
      </c>
      <c r="NY43" s="40" t="str">
        <f t="shared" si="781"/>
        <v/>
      </c>
      <c r="NZ43" s="40" t="str">
        <f t="shared" si="781"/>
        <v/>
      </c>
      <c r="OA43" s="40" t="str">
        <f t="shared" si="781"/>
        <v/>
      </c>
      <c r="OB43" s="40" t="str">
        <f t="shared" si="781"/>
        <v/>
      </c>
      <c r="OC43" s="40" t="str">
        <f t="shared" si="781"/>
        <v/>
      </c>
      <c r="OD43" s="40" t="str">
        <f t="shared" si="781"/>
        <v/>
      </c>
      <c r="OE43" s="40" t="str">
        <f t="shared" si="781"/>
        <v/>
      </c>
      <c r="OF43" s="40" t="str">
        <f t="shared" si="781"/>
        <v/>
      </c>
      <c r="OG43" s="40" t="str">
        <f t="shared" si="781"/>
        <v/>
      </c>
      <c r="OH43" s="40" t="str">
        <f t="shared" si="781"/>
        <v/>
      </c>
      <c r="OI43" s="40" t="str">
        <f t="shared" si="781"/>
        <v/>
      </c>
      <c r="OJ43" s="40" t="str">
        <f t="shared" si="781"/>
        <v/>
      </c>
      <c r="OK43" s="40" t="str">
        <f t="shared" si="781"/>
        <v/>
      </c>
      <c r="OL43" s="41" t="str">
        <f t="shared" si="781"/>
        <v/>
      </c>
      <c r="OM43" s="37"/>
      <c r="ON43" s="49"/>
      <c r="OO43" s="49"/>
      <c r="OP43" s="49"/>
      <c r="OQ43" s="49"/>
      <c r="OR43" s="49"/>
      <c r="OS43" s="49"/>
      <c r="OT43" s="49"/>
      <c r="OU43" s="45"/>
      <c r="OV43" s="49"/>
      <c r="OW43" s="49"/>
      <c r="OX43" s="49"/>
      <c r="OY43" s="49"/>
      <c r="OZ43" s="49"/>
      <c r="PA43" s="49"/>
      <c r="PB43" s="49"/>
      <c r="PC43" s="49"/>
      <c r="PD43" s="49"/>
      <c r="PE43" s="49"/>
      <c r="PF43" s="49"/>
      <c r="PG43" s="45"/>
      <c r="PH43" s="45"/>
      <c r="PI43" s="45"/>
      <c r="PJ43" s="45"/>
      <c r="PK43" s="47">
        <f t="shared" si="762"/>
        <v>0</v>
      </c>
      <c r="PL43" s="40" t="str">
        <f t="shared" ref="PL43:QJ43" si="782">IFERROR(OM43/OM$10,"")</f>
        <v/>
      </c>
      <c r="PM43" s="40" t="str">
        <f t="shared" si="782"/>
        <v/>
      </c>
      <c r="PN43" s="40" t="str">
        <f t="shared" si="782"/>
        <v/>
      </c>
      <c r="PO43" s="40" t="str">
        <f t="shared" si="782"/>
        <v/>
      </c>
      <c r="PP43" s="40" t="str">
        <f t="shared" si="782"/>
        <v/>
      </c>
      <c r="PQ43" s="40" t="str">
        <f t="shared" si="782"/>
        <v/>
      </c>
      <c r="PR43" s="40" t="str">
        <f t="shared" si="782"/>
        <v/>
      </c>
      <c r="PS43" s="40" t="str">
        <f t="shared" si="782"/>
        <v/>
      </c>
      <c r="PT43" s="40" t="str">
        <f t="shared" si="782"/>
        <v/>
      </c>
      <c r="PU43" s="40" t="str">
        <f t="shared" si="782"/>
        <v/>
      </c>
      <c r="PV43" s="40" t="str">
        <f t="shared" si="782"/>
        <v/>
      </c>
      <c r="PW43" s="40" t="str">
        <f t="shared" si="782"/>
        <v/>
      </c>
      <c r="PX43" s="40" t="str">
        <f t="shared" si="782"/>
        <v/>
      </c>
      <c r="PY43" s="40" t="str">
        <f t="shared" si="782"/>
        <v/>
      </c>
      <c r="PZ43" s="40" t="str">
        <f t="shared" si="782"/>
        <v/>
      </c>
      <c r="QA43" s="40" t="str">
        <f t="shared" si="782"/>
        <v/>
      </c>
      <c r="QB43" s="40" t="str">
        <f t="shared" si="782"/>
        <v/>
      </c>
      <c r="QC43" s="40" t="str">
        <f t="shared" si="782"/>
        <v/>
      </c>
      <c r="QD43" s="40" t="str">
        <f t="shared" si="782"/>
        <v/>
      </c>
      <c r="QE43" s="40" t="str">
        <f t="shared" si="782"/>
        <v/>
      </c>
      <c r="QF43" s="40" t="str">
        <f t="shared" si="782"/>
        <v/>
      </c>
      <c r="QG43" s="40" t="str">
        <f t="shared" si="782"/>
        <v/>
      </c>
      <c r="QH43" s="40" t="str">
        <f t="shared" si="782"/>
        <v/>
      </c>
      <c r="QI43" s="40" t="str">
        <f t="shared" si="782"/>
        <v/>
      </c>
      <c r="QJ43" s="41" t="str">
        <f t="shared" si="782"/>
        <v/>
      </c>
      <c r="QK43" s="37"/>
      <c r="QL43" s="49"/>
      <c r="QM43" s="49"/>
      <c r="QN43" s="49"/>
      <c r="QO43" s="49"/>
      <c r="QP43" s="49"/>
      <c r="QQ43" s="49"/>
      <c r="QR43" s="49"/>
      <c r="QS43" s="45"/>
      <c r="QT43" s="49"/>
      <c r="QU43" s="49"/>
      <c r="QV43" s="49"/>
      <c r="QW43" s="49"/>
      <c r="QX43" s="49"/>
      <c r="QY43" s="49"/>
      <c r="QZ43" s="49"/>
      <c r="RA43" s="49"/>
      <c r="RB43" s="49"/>
      <c r="RC43" s="49"/>
      <c r="RD43" s="49"/>
      <c r="RE43" s="45"/>
      <c r="RF43" s="45"/>
      <c r="RG43" s="45"/>
      <c r="RH43" s="45"/>
      <c r="RI43" s="47">
        <f t="shared" si="764"/>
        <v>0</v>
      </c>
      <c r="RJ43" s="40" t="str">
        <f t="shared" ref="RJ43:SH43" si="783">IFERROR(QK43/QK$10,"")</f>
        <v/>
      </c>
      <c r="RK43" s="40" t="str">
        <f t="shared" si="783"/>
        <v/>
      </c>
      <c r="RL43" s="40" t="str">
        <f t="shared" si="783"/>
        <v/>
      </c>
      <c r="RM43" s="40" t="str">
        <f t="shared" si="783"/>
        <v/>
      </c>
      <c r="RN43" s="40" t="str">
        <f t="shared" si="783"/>
        <v/>
      </c>
      <c r="RO43" s="40" t="str">
        <f t="shared" si="783"/>
        <v/>
      </c>
      <c r="RP43" s="40" t="str">
        <f t="shared" si="783"/>
        <v/>
      </c>
      <c r="RQ43" s="40" t="str">
        <f t="shared" si="783"/>
        <v/>
      </c>
      <c r="RR43" s="40" t="str">
        <f t="shared" si="783"/>
        <v/>
      </c>
      <c r="RS43" s="40" t="str">
        <f t="shared" si="783"/>
        <v/>
      </c>
      <c r="RT43" s="40" t="str">
        <f t="shared" si="783"/>
        <v/>
      </c>
      <c r="RU43" s="40" t="str">
        <f t="shared" si="783"/>
        <v/>
      </c>
      <c r="RV43" s="40" t="str">
        <f t="shared" si="783"/>
        <v/>
      </c>
      <c r="RW43" s="40" t="str">
        <f t="shared" si="783"/>
        <v/>
      </c>
      <c r="RX43" s="40" t="str">
        <f t="shared" si="783"/>
        <v/>
      </c>
      <c r="RY43" s="40" t="str">
        <f t="shared" si="783"/>
        <v/>
      </c>
      <c r="RZ43" s="40" t="str">
        <f t="shared" si="783"/>
        <v/>
      </c>
      <c r="SA43" s="40" t="str">
        <f t="shared" si="783"/>
        <v/>
      </c>
      <c r="SB43" s="40" t="str">
        <f t="shared" si="783"/>
        <v/>
      </c>
      <c r="SC43" s="40" t="str">
        <f t="shared" si="783"/>
        <v/>
      </c>
      <c r="SD43" s="40" t="str">
        <f t="shared" si="783"/>
        <v/>
      </c>
      <c r="SE43" s="40" t="str">
        <f t="shared" si="783"/>
        <v/>
      </c>
      <c r="SF43" s="40" t="str">
        <f t="shared" si="783"/>
        <v/>
      </c>
      <c r="SG43" s="40" t="str">
        <f t="shared" si="783"/>
        <v/>
      </c>
      <c r="SH43" s="41" t="str">
        <f t="shared" si="783"/>
        <v/>
      </c>
      <c r="SI43" s="37"/>
      <c r="SJ43" s="49"/>
      <c r="SK43" s="49"/>
      <c r="SL43" s="49"/>
      <c r="SM43" s="49"/>
      <c r="SN43" s="49"/>
      <c r="SO43" s="49"/>
      <c r="SP43" s="49"/>
      <c r="SQ43" s="45"/>
      <c r="SR43" s="49"/>
      <c r="SS43" s="49"/>
      <c r="ST43" s="49"/>
      <c r="SU43" s="49"/>
      <c r="SV43" s="49"/>
      <c r="SW43" s="49"/>
      <c r="SX43" s="49"/>
      <c r="SY43" s="49"/>
      <c r="SZ43" s="49"/>
      <c r="TA43" s="49"/>
      <c r="TB43" s="49"/>
      <c r="TC43" s="45"/>
      <c r="TD43" s="45"/>
      <c r="TE43" s="45"/>
      <c r="TF43" s="45"/>
      <c r="TG43" s="47">
        <f t="shared" si="766"/>
        <v>0</v>
      </c>
      <c r="TH43" s="40" t="str">
        <f t="shared" ref="TH43:UA43" si="784">IFERROR(SI43/SI$10,"")</f>
        <v/>
      </c>
      <c r="TI43" s="40" t="str">
        <f t="shared" si="784"/>
        <v/>
      </c>
      <c r="TJ43" s="40" t="str">
        <f t="shared" si="784"/>
        <v/>
      </c>
      <c r="TK43" s="40" t="str">
        <f t="shared" si="784"/>
        <v/>
      </c>
      <c r="TL43" s="40" t="str">
        <f t="shared" si="784"/>
        <v/>
      </c>
      <c r="TM43" s="40" t="str">
        <f t="shared" si="784"/>
        <v/>
      </c>
      <c r="TN43" s="40" t="str">
        <f t="shared" si="784"/>
        <v/>
      </c>
      <c r="TO43" s="40" t="str">
        <f t="shared" si="784"/>
        <v/>
      </c>
      <c r="TP43" s="40" t="str">
        <f t="shared" si="784"/>
        <v/>
      </c>
      <c r="TQ43" s="40" t="str">
        <f t="shared" si="784"/>
        <v/>
      </c>
      <c r="TR43" s="40" t="str">
        <f t="shared" si="784"/>
        <v/>
      </c>
      <c r="TS43" s="40" t="str">
        <f t="shared" si="784"/>
        <v/>
      </c>
      <c r="TT43" s="40" t="str">
        <f t="shared" si="784"/>
        <v/>
      </c>
      <c r="TU43" s="40" t="str">
        <f t="shared" si="784"/>
        <v/>
      </c>
      <c r="TV43" s="40" t="str">
        <f t="shared" si="784"/>
        <v/>
      </c>
      <c r="TW43" s="40" t="str">
        <f t="shared" si="784"/>
        <v/>
      </c>
      <c r="TX43" s="40" t="str">
        <f t="shared" si="784"/>
        <v/>
      </c>
      <c r="TY43" s="40" t="str">
        <f t="shared" si="784"/>
        <v/>
      </c>
      <c r="TZ43" s="40" t="str">
        <f t="shared" si="784"/>
        <v/>
      </c>
      <c r="UA43" s="40" t="str">
        <f t="shared" si="784"/>
        <v/>
      </c>
      <c r="UB43" s="40" t="str">
        <f t="shared" ref="UB43:UG43" si="785">IFERROR(TB43/TB$10,"")</f>
        <v/>
      </c>
      <c r="UC43" s="40" t="str">
        <f t="shared" si="785"/>
        <v/>
      </c>
      <c r="UD43" s="40" t="str">
        <f t="shared" si="785"/>
        <v/>
      </c>
      <c r="UE43" s="40" t="str">
        <f t="shared" si="785"/>
        <v/>
      </c>
      <c r="UF43" s="40" t="str">
        <f t="shared" si="785"/>
        <v/>
      </c>
      <c r="UG43" s="41" t="str">
        <f t="shared" si="785"/>
        <v/>
      </c>
      <c r="UH43" s="37"/>
      <c r="UI43" s="49"/>
      <c r="UJ43" s="49"/>
      <c r="UK43" s="49"/>
      <c r="UL43" s="49"/>
      <c r="UM43" s="49"/>
      <c r="UN43" s="49"/>
      <c r="UO43" s="49"/>
      <c r="UP43" s="45"/>
      <c r="UQ43" s="49"/>
      <c r="UR43" s="49"/>
      <c r="US43" s="49"/>
      <c r="UT43" s="49"/>
      <c r="UU43" s="49"/>
      <c r="UV43" s="49"/>
      <c r="UW43" s="49"/>
      <c r="UX43" s="49"/>
      <c r="UY43" s="49"/>
      <c r="UZ43" s="49"/>
      <c r="VA43" s="49"/>
      <c r="VB43" s="45"/>
      <c r="VC43" s="45"/>
      <c r="VD43" s="45"/>
      <c r="VE43" s="45"/>
      <c r="VF43" s="47">
        <f t="shared" si="769"/>
        <v>0</v>
      </c>
      <c r="VG43" s="40" t="str">
        <f t="shared" ref="VG43:WE43" si="786">IFERROR(UH43/UH$10,"")</f>
        <v/>
      </c>
      <c r="VH43" s="40" t="str">
        <f t="shared" si="786"/>
        <v/>
      </c>
      <c r="VI43" s="40" t="str">
        <f t="shared" si="786"/>
        <v/>
      </c>
      <c r="VJ43" s="40" t="str">
        <f t="shared" si="786"/>
        <v/>
      </c>
      <c r="VK43" s="40" t="str">
        <f t="shared" si="786"/>
        <v/>
      </c>
      <c r="VL43" s="40" t="str">
        <f t="shared" si="786"/>
        <v/>
      </c>
      <c r="VM43" s="40" t="str">
        <f t="shared" si="786"/>
        <v/>
      </c>
      <c r="VN43" s="40" t="str">
        <f t="shared" si="786"/>
        <v/>
      </c>
      <c r="VO43" s="40" t="str">
        <f t="shared" si="786"/>
        <v/>
      </c>
      <c r="VP43" s="40" t="str">
        <f t="shared" si="786"/>
        <v/>
      </c>
      <c r="VQ43" s="40" t="str">
        <f t="shared" si="786"/>
        <v/>
      </c>
      <c r="VR43" s="40" t="str">
        <f t="shared" si="786"/>
        <v/>
      </c>
      <c r="VS43" s="40" t="str">
        <f t="shared" si="786"/>
        <v/>
      </c>
      <c r="VT43" s="40" t="str">
        <f t="shared" si="786"/>
        <v/>
      </c>
      <c r="VU43" s="40" t="str">
        <f t="shared" si="786"/>
        <v/>
      </c>
      <c r="VV43" s="40" t="str">
        <f t="shared" si="786"/>
        <v/>
      </c>
      <c r="VW43" s="40" t="str">
        <f t="shared" si="786"/>
        <v/>
      </c>
      <c r="VX43" s="40" t="str">
        <f t="shared" si="786"/>
        <v/>
      </c>
      <c r="VY43" s="40" t="str">
        <f t="shared" si="786"/>
        <v/>
      </c>
      <c r="VZ43" s="40" t="str">
        <f t="shared" si="786"/>
        <v/>
      </c>
      <c r="WA43" s="40" t="str">
        <f t="shared" si="786"/>
        <v/>
      </c>
      <c r="WB43" s="40" t="str">
        <f t="shared" si="786"/>
        <v/>
      </c>
      <c r="WC43" s="40" t="str">
        <f t="shared" si="786"/>
        <v/>
      </c>
      <c r="WD43" s="40" t="str">
        <f t="shared" si="786"/>
        <v/>
      </c>
      <c r="WE43" s="41" t="str">
        <f t="shared" si="786"/>
        <v/>
      </c>
      <c r="WF43" s="37">
        <f t="shared" ref="WF43:XC43" si="787">SUMIF($C$2:$WE$2,WF$2,$C43:$WE43)</f>
        <v>3089.3</v>
      </c>
      <c r="WG43" s="49">
        <f t="shared" si="787"/>
        <v>183</v>
      </c>
      <c r="WH43" s="49">
        <f t="shared" si="787"/>
        <v>2997</v>
      </c>
      <c r="WI43" s="49">
        <f t="shared" si="787"/>
        <v>2504.8</v>
      </c>
      <c r="WJ43" s="49">
        <f t="shared" si="787"/>
        <v>747.5</v>
      </c>
      <c r="WK43" s="49">
        <f t="shared" si="787"/>
        <v>2415.5</v>
      </c>
      <c r="WL43" s="49">
        <f t="shared" si="787"/>
        <v>6626.41</v>
      </c>
      <c r="WM43" s="49">
        <f t="shared" si="787"/>
        <v>401</v>
      </c>
      <c r="WN43" s="45">
        <f t="shared" si="787"/>
        <v>1850</v>
      </c>
      <c r="WO43" s="49">
        <f t="shared" si="787"/>
        <v>4432.83</v>
      </c>
      <c r="WP43" s="49">
        <f t="shared" si="787"/>
        <v>407</v>
      </c>
      <c r="WQ43" s="49">
        <f t="shared" si="787"/>
        <v>415</v>
      </c>
      <c r="WR43" s="49">
        <f t="shared" si="787"/>
        <v>6</v>
      </c>
      <c r="WS43" s="49">
        <f t="shared" si="787"/>
        <v>878.3</v>
      </c>
      <c r="WT43" s="49">
        <f t="shared" si="787"/>
        <v>5686.52</v>
      </c>
      <c r="WU43" s="49">
        <f t="shared" si="787"/>
        <v>77</v>
      </c>
      <c r="WV43" s="49">
        <f t="shared" si="787"/>
        <v>810</v>
      </c>
      <c r="WW43" s="49">
        <f t="shared" si="787"/>
        <v>3651.18</v>
      </c>
      <c r="WX43" s="49">
        <f t="shared" si="787"/>
        <v>3725.94</v>
      </c>
      <c r="WY43" s="49">
        <f t="shared" si="787"/>
        <v>1831.47</v>
      </c>
      <c r="WZ43" s="45">
        <f t="shared" si="787"/>
        <v>13</v>
      </c>
      <c r="XA43" s="45">
        <f t="shared" si="787"/>
        <v>671</v>
      </c>
      <c r="XB43" s="45">
        <f t="shared" si="787"/>
        <v>212</v>
      </c>
      <c r="XC43" s="45">
        <f t="shared" si="787"/>
        <v>0</v>
      </c>
      <c r="XD43" s="47">
        <f t="shared" si="772"/>
        <v>43631.75</v>
      </c>
      <c r="XE43" s="40">
        <f t="shared" ref="XE43:YC43" si="788">IFERROR(WF43/WF$10,"")</f>
        <v>0.00181163139603352</v>
      </c>
      <c r="XF43" s="40">
        <f t="shared" si="788"/>
        <v>0.00118478978527335</v>
      </c>
      <c r="XG43" s="40">
        <f t="shared" si="788"/>
        <v>0.00225410990912055</v>
      </c>
      <c r="XH43" s="40">
        <f t="shared" si="788"/>
        <v>0.00198393420409899</v>
      </c>
      <c r="XI43" s="40">
        <f t="shared" si="788"/>
        <v>0.00176358271297299</v>
      </c>
      <c r="XJ43" s="40">
        <f t="shared" si="788"/>
        <v>0.00226401407136059</v>
      </c>
      <c r="XK43" s="40">
        <f t="shared" si="788"/>
        <v>0.00257575491780246</v>
      </c>
      <c r="XL43" s="40">
        <f t="shared" si="788"/>
        <v>0.0012239516533603</v>
      </c>
      <c r="XM43" s="40">
        <f t="shared" si="788"/>
        <v>0.00361070171392014</v>
      </c>
      <c r="XN43" s="40">
        <f t="shared" si="788"/>
        <v>0.00230719992548374</v>
      </c>
      <c r="XO43" s="40">
        <f t="shared" si="788"/>
        <v>0.00184207405771349</v>
      </c>
      <c r="XP43" s="40">
        <f t="shared" si="788"/>
        <v>0.00155640622427476</v>
      </c>
      <c r="XQ43" s="40">
        <f t="shared" si="788"/>
        <v>0.0018771000056313</v>
      </c>
      <c r="XR43" s="40">
        <f t="shared" si="788"/>
        <v>0.00121104752770709</v>
      </c>
      <c r="XS43" s="40">
        <f t="shared" si="788"/>
        <v>0.0022521261507005</v>
      </c>
      <c r="XT43" s="40">
        <f t="shared" si="788"/>
        <v>0.00107265227065162</v>
      </c>
      <c r="XU43" s="40">
        <f t="shared" si="788"/>
        <v>0.0026267995035933</v>
      </c>
      <c r="XV43" s="40">
        <f t="shared" si="788"/>
        <v>0.00169617877658706</v>
      </c>
      <c r="XW43" s="40">
        <f t="shared" si="788"/>
        <v>0.00232357532184326</v>
      </c>
      <c r="XX43" s="40">
        <f t="shared" si="788"/>
        <v>0.00239015149058311</v>
      </c>
      <c r="XY43" s="40">
        <f t="shared" si="788"/>
        <v>0.00180895740044473</v>
      </c>
      <c r="XZ43" s="40">
        <f t="shared" si="788"/>
        <v>0.0031333682471187</v>
      </c>
      <c r="YA43" s="40">
        <f t="shared" si="788"/>
        <v>0.00736061018069598</v>
      </c>
      <c r="YB43" s="40" t="str">
        <f t="shared" si="788"/>
        <v/>
      </c>
      <c r="YC43" s="41">
        <f t="shared" si="788"/>
        <v>0.00216318501146452</v>
      </c>
    </row>
    <row r="44" s="18" customFormat="1" customHeight="1" spans="1:653">
      <c r="A44" s="67"/>
      <c r="B44" s="44" t="s">
        <v>94</v>
      </c>
      <c r="C44" s="37">
        <v>0</v>
      </c>
      <c r="D44" s="18">
        <v>0</v>
      </c>
      <c r="E44" s="37">
        <v>1072.2</v>
      </c>
      <c r="F44" s="37">
        <v>216</v>
      </c>
      <c r="G44" s="37">
        <v>0</v>
      </c>
      <c r="H44" s="37">
        <v>2144.82</v>
      </c>
      <c r="I44" s="37">
        <v>1669.1</v>
      </c>
      <c r="J44" s="37">
        <v>0</v>
      </c>
      <c r="K44" s="45"/>
      <c r="L44" s="46"/>
      <c r="M44" s="37">
        <v>0</v>
      </c>
      <c r="N44" s="37">
        <f>2140-1433</f>
        <v>707</v>
      </c>
      <c r="O44" s="37">
        <v>0</v>
      </c>
      <c r="P44" s="37">
        <v>0</v>
      </c>
      <c r="Q44" s="46"/>
      <c r="R44" s="37">
        <v>0</v>
      </c>
      <c r="S44" s="40" t="str">
        <f>IFERROR(#REF!/#REF!,"")</f>
        <v/>
      </c>
      <c r="T44" s="37"/>
      <c r="U44" s="37"/>
      <c r="V44" s="37"/>
      <c r="W44" s="45"/>
      <c r="X44" s="46"/>
      <c r="Y44" s="45"/>
      <c r="Z44" s="45"/>
      <c r="AA44" s="47">
        <f t="shared" si="746"/>
        <v>5809.12</v>
      </c>
      <c r="AB44" s="40">
        <f t="shared" ref="AB44:AZ44" si="789">IFERROR(C44/C$10,"")</f>
        <v>0</v>
      </c>
      <c r="AC44" s="40">
        <f t="shared" si="789"/>
        <v>0</v>
      </c>
      <c r="AD44" s="40">
        <f t="shared" si="789"/>
        <v>0.00598313472510536</v>
      </c>
      <c r="AE44" s="40">
        <f t="shared" si="789"/>
        <v>0.00151506521934925</v>
      </c>
      <c r="AF44" s="40">
        <f t="shared" si="789"/>
        <v>0</v>
      </c>
      <c r="AG44" s="40">
        <f t="shared" si="789"/>
        <v>0.0145291903398315</v>
      </c>
      <c r="AH44" s="40">
        <f t="shared" si="789"/>
        <v>0.00382124608703451</v>
      </c>
      <c r="AI44" s="40">
        <f t="shared" si="789"/>
        <v>0</v>
      </c>
      <c r="AJ44" s="40">
        <f t="shared" si="789"/>
        <v>0</v>
      </c>
      <c r="AK44" s="40">
        <f t="shared" si="789"/>
        <v>0</v>
      </c>
      <c r="AL44" s="40">
        <f t="shared" si="789"/>
        <v>0</v>
      </c>
      <c r="AM44" s="40">
        <f t="shared" si="789"/>
        <v>0.0153683858608242</v>
      </c>
      <c r="AN44" s="40">
        <f t="shared" si="789"/>
        <v>0</v>
      </c>
      <c r="AO44" s="40">
        <f t="shared" si="789"/>
        <v>0</v>
      </c>
      <c r="AP44" s="40">
        <f t="shared" si="789"/>
        <v>0</v>
      </c>
      <c r="AQ44" s="40">
        <f t="shared" si="789"/>
        <v>0</v>
      </c>
      <c r="AR44" s="40" t="str">
        <f t="shared" si="789"/>
        <v/>
      </c>
      <c r="AS44" s="40">
        <f t="shared" si="789"/>
        <v>0</v>
      </c>
      <c r="AT44" s="40">
        <f t="shared" si="789"/>
        <v>0</v>
      </c>
      <c r="AU44" s="40">
        <f t="shared" si="789"/>
        <v>0</v>
      </c>
      <c r="AV44" s="40" t="str">
        <f t="shared" si="789"/>
        <v/>
      </c>
      <c r="AW44" s="40" t="str">
        <f t="shared" si="789"/>
        <v/>
      </c>
      <c r="AX44" s="40" t="str">
        <f t="shared" si="789"/>
        <v/>
      </c>
      <c r="AY44" s="40" t="str">
        <f t="shared" si="789"/>
        <v/>
      </c>
      <c r="AZ44" s="41">
        <f t="shared" si="789"/>
        <v>0.00202632702188003</v>
      </c>
      <c r="BA44" s="37">
        <v>0</v>
      </c>
      <c r="BB44" s="37">
        <v>0</v>
      </c>
      <c r="BC44" s="37">
        <v>1072.46</v>
      </c>
      <c r="BD44" s="37">
        <v>646.9</v>
      </c>
      <c r="BE44" s="37">
        <v>1070</v>
      </c>
      <c r="BF44" s="37">
        <v>0</v>
      </c>
      <c r="BG44" s="37">
        <v>1278.9</v>
      </c>
      <c r="BH44" s="37">
        <v>0</v>
      </c>
      <c r="BI44" s="37">
        <v>0</v>
      </c>
      <c r="BJ44" s="46"/>
      <c r="BK44" s="37"/>
      <c r="BL44" s="37"/>
      <c r="BM44" s="45">
        <v>0</v>
      </c>
      <c r="BN44" s="37"/>
      <c r="BO44" s="46"/>
      <c r="BP44" s="45">
        <v>0</v>
      </c>
      <c r="BQ44" s="40" t="str">
        <f>IFERROR(#REF!/#REF!,"")</f>
        <v/>
      </c>
      <c r="BR44" s="46"/>
      <c r="BS44" s="46"/>
      <c r="BT44" s="46"/>
      <c r="BU44" s="45"/>
      <c r="BV44" s="45"/>
      <c r="BW44" s="45"/>
      <c r="BX44" s="45"/>
      <c r="BY44" s="47">
        <f t="shared" si="748"/>
        <v>4068.26</v>
      </c>
      <c r="BZ44" s="40">
        <f t="shared" ref="BZ44:CX44" si="790">IFERROR(BA44/BA$10,"")</f>
        <v>0</v>
      </c>
      <c r="CA44" s="40">
        <f t="shared" si="790"/>
        <v>0</v>
      </c>
      <c r="CB44" s="40">
        <f t="shared" si="790"/>
        <v>0.00755303626480057</v>
      </c>
      <c r="CC44" s="40">
        <f t="shared" si="790"/>
        <v>0.00681682293689696</v>
      </c>
      <c r="CD44" s="40">
        <f t="shared" si="790"/>
        <v>0.0161162029442649</v>
      </c>
      <c r="CE44" s="40">
        <f t="shared" si="790"/>
        <v>0</v>
      </c>
      <c r="CF44" s="40">
        <f t="shared" si="790"/>
        <v>0.00467976214557269</v>
      </c>
      <c r="CG44" s="40">
        <f t="shared" si="790"/>
        <v>0</v>
      </c>
      <c r="CH44" s="40">
        <f t="shared" si="790"/>
        <v>0</v>
      </c>
      <c r="CI44" s="40">
        <f t="shared" si="790"/>
        <v>0</v>
      </c>
      <c r="CJ44" s="40">
        <f t="shared" si="790"/>
        <v>0</v>
      </c>
      <c r="CK44" s="40">
        <f t="shared" si="790"/>
        <v>0</v>
      </c>
      <c r="CL44" s="40">
        <f t="shared" si="790"/>
        <v>0</v>
      </c>
      <c r="CM44" s="40">
        <f t="shared" si="790"/>
        <v>0</v>
      </c>
      <c r="CN44" s="40">
        <f t="shared" si="790"/>
        <v>0</v>
      </c>
      <c r="CO44" s="40">
        <f t="shared" si="790"/>
        <v>0</v>
      </c>
      <c r="CP44" s="40" t="str">
        <f t="shared" si="790"/>
        <v/>
      </c>
      <c r="CQ44" s="40">
        <f t="shared" si="790"/>
        <v>0</v>
      </c>
      <c r="CR44" s="40">
        <f t="shared" si="790"/>
        <v>0</v>
      </c>
      <c r="CS44" s="40">
        <f t="shared" si="790"/>
        <v>0</v>
      </c>
      <c r="CT44" s="40" t="str">
        <f t="shared" si="790"/>
        <v/>
      </c>
      <c r="CU44" s="40" t="str">
        <f t="shared" si="790"/>
        <v/>
      </c>
      <c r="CV44" s="40" t="str">
        <f t="shared" si="790"/>
        <v/>
      </c>
      <c r="CW44" s="40" t="str">
        <f t="shared" si="790"/>
        <v/>
      </c>
      <c r="CX44" s="41">
        <f t="shared" si="790"/>
        <v>0.00204462646823063</v>
      </c>
      <c r="CY44" s="42"/>
      <c r="CZ44" s="37">
        <v>0</v>
      </c>
      <c r="DA44" s="37">
        <v>0</v>
      </c>
      <c r="DB44" s="37">
        <v>264</v>
      </c>
      <c r="DC44" s="37">
        <v>0</v>
      </c>
      <c r="DD44" s="37">
        <v>2145.02</v>
      </c>
      <c r="DE44" s="37">
        <v>2254.9</v>
      </c>
      <c r="DF44" s="37">
        <v>0</v>
      </c>
      <c r="DG44" s="37">
        <v>0</v>
      </c>
      <c r="DH44" s="46"/>
      <c r="DI44" s="37"/>
      <c r="DJ44" s="37"/>
      <c r="DK44" s="45">
        <v>0</v>
      </c>
      <c r="DL44" s="37"/>
      <c r="DM44" s="46"/>
      <c r="DN44" s="45">
        <v>0</v>
      </c>
      <c r="DO44" s="37">
        <v>1070</v>
      </c>
      <c r="DP44" s="46"/>
      <c r="DQ44" s="46"/>
      <c r="DR44" s="46"/>
      <c r="DS44" s="45"/>
      <c r="DT44" s="45"/>
      <c r="DU44" s="45"/>
      <c r="DV44" s="45"/>
      <c r="DW44" s="47">
        <f t="shared" si="750"/>
        <v>5733.92</v>
      </c>
      <c r="DX44" s="40">
        <f t="shared" ref="DX44:EV44" si="791">IFERROR(CY44/CY$10,"")</f>
        <v>0</v>
      </c>
      <c r="DY44" s="40">
        <f t="shared" si="791"/>
        <v>0</v>
      </c>
      <c r="DZ44" s="40">
        <f t="shared" si="791"/>
        <v>0</v>
      </c>
      <c r="EA44" s="40">
        <f t="shared" si="791"/>
        <v>0.00103590103378219</v>
      </c>
      <c r="EB44" s="40">
        <f t="shared" si="791"/>
        <v>0</v>
      </c>
      <c r="EC44" s="40">
        <f t="shared" si="791"/>
        <v>0.00911961386596937</v>
      </c>
      <c r="ED44" s="40">
        <f t="shared" si="791"/>
        <v>0.00430194031072579</v>
      </c>
      <c r="EE44" s="40">
        <f t="shared" si="791"/>
        <v>0</v>
      </c>
      <c r="EF44" s="40">
        <f t="shared" si="791"/>
        <v>0</v>
      </c>
      <c r="EG44" s="40">
        <f t="shared" si="791"/>
        <v>0</v>
      </c>
      <c r="EH44" s="40">
        <f t="shared" si="791"/>
        <v>0</v>
      </c>
      <c r="EI44" s="40">
        <f t="shared" si="791"/>
        <v>0</v>
      </c>
      <c r="EJ44" s="40">
        <f t="shared" si="791"/>
        <v>0</v>
      </c>
      <c r="EK44" s="40">
        <f t="shared" si="791"/>
        <v>0</v>
      </c>
      <c r="EL44" s="40">
        <f t="shared" si="791"/>
        <v>0</v>
      </c>
      <c r="EM44" s="40">
        <f t="shared" si="791"/>
        <v>0</v>
      </c>
      <c r="EN44" s="40">
        <f t="shared" si="791"/>
        <v>0.0324413773699258</v>
      </c>
      <c r="EO44" s="40">
        <f t="shared" si="791"/>
        <v>0</v>
      </c>
      <c r="EP44" s="40">
        <f t="shared" si="791"/>
        <v>0</v>
      </c>
      <c r="EQ44" s="40">
        <f t="shared" si="791"/>
        <v>0</v>
      </c>
      <c r="ER44" s="40" t="str">
        <f t="shared" si="791"/>
        <v/>
      </c>
      <c r="ES44" s="40" t="str">
        <f t="shared" si="791"/>
        <v/>
      </c>
      <c r="ET44" s="40" t="str">
        <f t="shared" si="791"/>
        <v/>
      </c>
      <c r="EU44" s="40" t="str">
        <f t="shared" si="791"/>
        <v/>
      </c>
      <c r="EV44" s="41">
        <f t="shared" si="791"/>
        <v>0.00136176419349876</v>
      </c>
      <c r="EW44" s="37">
        <v>0</v>
      </c>
      <c r="EX44" s="37">
        <v>0</v>
      </c>
      <c r="EY44" s="37">
        <v>1072.86</v>
      </c>
      <c r="EZ44" s="37">
        <v>887.9</v>
      </c>
      <c r="FA44" s="37">
        <v>0</v>
      </c>
      <c r="FB44" s="37">
        <v>0</v>
      </c>
      <c r="FC44" s="37">
        <v>1871.4</v>
      </c>
      <c r="FD44" s="37">
        <v>0</v>
      </c>
      <c r="FE44" s="37">
        <v>0</v>
      </c>
      <c r="FF44" s="46">
        <v>1273.1</v>
      </c>
      <c r="FG44" s="37"/>
      <c r="FH44" s="37"/>
      <c r="FI44" s="45">
        <v>0</v>
      </c>
      <c r="FJ44" s="37"/>
      <c r="FK44" s="46">
        <v>1491</v>
      </c>
      <c r="FL44" s="45">
        <v>0</v>
      </c>
      <c r="FM44" s="45"/>
      <c r="FN44" s="46">
        <v>1705.4</v>
      </c>
      <c r="FO44" s="46">
        <v>2808.5</v>
      </c>
      <c r="FP44" s="46">
        <v>1217.1</v>
      </c>
      <c r="FQ44" s="45"/>
      <c r="FR44" s="45"/>
      <c r="FS44" s="45"/>
      <c r="FT44" s="45"/>
      <c r="FU44" s="47">
        <f t="shared" si="752"/>
        <v>12327.26</v>
      </c>
      <c r="FV44" s="40">
        <f t="shared" ref="FV44:GT44" si="792">IFERROR(EW44/EW$10,"")</f>
        <v>0</v>
      </c>
      <c r="FW44" s="40">
        <f t="shared" si="792"/>
        <v>0</v>
      </c>
      <c r="FX44" s="40">
        <f t="shared" si="792"/>
        <v>0.00371778257899045</v>
      </c>
      <c r="FY44" s="40">
        <f t="shared" si="792"/>
        <v>0.00298603263812041</v>
      </c>
      <c r="FZ44" s="40">
        <f t="shared" si="792"/>
        <v>0</v>
      </c>
      <c r="GA44" s="40">
        <f t="shared" si="792"/>
        <v>0</v>
      </c>
      <c r="GB44" s="40">
        <f t="shared" si="792"/>
        <v>0.00420230649904411</v>
      </c>
      <c r="GC44" s="40">
        <f t="shared" si="792"/>
        <v>0</v>
      </c>
      <c r="GD44" s="40">
        <f t="shared" si="792"/>
        <v>0</v>
      </c>
      <c r="GE44" s="40">
        <f t="shared" si="792"/>
        <v>0.00349609263384971</v>
      </c>
      <c r="GF44" s="40">
        <f t="shared" si="792"/>
        <v>0</v>
      </c>
      <c r="GG44" s="40">
        <f t="shared" si="792"/>
        <v>0</v>
      </c>
      <c r="GH44" s="40">
        <f t="shared" si="792"/>
        <v>0</v>
      </c>
      <c r="GI44" s="40">
        <f t="shared" si="792"/>
        <v>0</v>
      </c>
      <c r="GJ44" s="40">
        <f t="shared" si="792"/>
        <v>0.00288247098636328</v>
      </c>
      <c r="GK44" s="40">
        <f t="shared" si="792"/>
        <v>0</v>
      </c>
      <c r="GL44" s="40">
        <f t="shared" si="792"/>
        <v>0</v>
      </c>
      <c r="GM44" s="40">
        <f t="shared" si="792"/>
        <v>0.00437707165949528</v>
      </c>
      <c r="GN44" s="40">
        <f t="shared" si="792"/>
        <v>0.00827518921484545</v>
      </c>
      <c r="GO44" s="40">
        <f t="shared" si="792"/>
        <v>0.0092551874409292</v>
      </c>
      <c r="GP44" s="40" t="str">
        <f t="shared" si="792"/>
        <v/>
      </c>
      <c r="GQ44" s="40" t="str">
        <f t="shared" si="792"/>
        <v/>
      </c>
      <c r="GR44" s="40" t="str">
        <f t="shared" si="792"/>
        <v/>
      </c>
      <c r="GS44" s="40" t="str">
        <f t="shared" si="792"/>
        <v/>
      </c>
      <c r="GT44" s="41">
        <f t="shared" si="792"/>
        <v>0.00318858655869755</v>
      </c>
      <c r="GU44" s="37">
        <v>0</v>
      </c>
      <c r="GV44" s="45">
        <v>0</v>
      </c>
      <c r="GW44" s="37">
        <v>0</v>
      </c>
      <c r="GX44" s="37">
        <v>600.7</v>
      </c>
      <c r="GY44" s="45">
        <v>0</v>
      </c>
      <c r="GZ44" s="45">
        <v>0</v>
      </c>
      <c r="HA44" s="45">
        <v>2151.3</v>
      </c>
      <c r="HB44" s="45">
        <v>0</v>
      </c>
      <c r="HC44" s="45">
        <v>0</v>
      </c>
      <c r="HD44" s="46"/>
      <c r="HE44" s="37"/>
      <c r="HF44" s="37"/>
      <c r="HG44" s="37"/>
      <c r="HH44" s="37"/>
      <c r="HI44" s="46"/>
      <c r="HJ44" s="45">
        <v>0</v>
      </c>
      <c r="HK44" s="45"/>
      <c r="HL44" s="46"/>
      <c r="HM44" s="46"/>
      <c r="HN44" s="46"/>
      <c r="HO44" s="45"/>
      <c r="HP44" s="46"/>
      <c r="HQ44" s="45"/>
      <c r="HR44" s="45"/>
      <c r="HS44" s="47">
        <f t="shared" si="754"/>
        <v>2752</v>
      </c>
      <c r="HT44" s="40">
        <f t="shared" ref="HT44:IR44" si="793">IFERROR(GU44/GU$10,"")</f>
        <v>0</v>
      </c>
      <c r="HU44" s="40">
        <f t="shared" si="793"/>
        <v>0</v>
      </c>
      <c r="HV44" s="40">
        <f t="shared" si="793"/>
        <v>0</v>
      </c>
      <c r="HW44" s="40">
        <f t="shared" si="793"/>
        <v>0.00225658078611813</v>
      </c>
      <c r="HX44" s="40">
        <f t="shared" si="793"/>
        <v>0</v>
      </c>
      <c r="HY44" s="40">
        <f t="shared" si="793"/>
        <v>0</v>
      </c>
      <c r="HZ44" s="40">
        <f t="shared" si="793"/>
        <v>0.0045939047363856</v>
      </c>
      <c r="IA44" s="40">
        <f t="shared" si="793"/>
        <v>0</v>
      </c>
      <c r="IB44" s="40">
        <f t="shared" si="793"/>
        <v>0</v>
      </c>
      <c r="IC44" s="40">
        <f t="shared" si="793"/>
        <v>0</v>
      </c>
      <c r="ID44" s="40">
        <f t="shared" si="793"/>
        <v>0</v>
      </c>
      <c r="IE44" s="40">
        <f t="shared" si="793"/>
        <v>0</v>
      </c>
      <c r="IF44" s="40" t="str">
        <f t="shared" si="793"/>
        <v/>
      </c>
      <c r="IG44" s="40">
        <f t="shared" si="793"/>
        <v>0</v>
      </c>
      <c r="IH44" s="40">
        <f t="shared" si="793"/>
        <v>0</v>
      </c>
      <c r="II44" s="40">
        <f t="shared" si="793"/>
        <v>0</v>
      </c>
      <c r="IJ44" s="40">
        <f t="shared" si="793"/>
        <v>0</v>
      </c>
      <c r="IK44" s="40">
        <f t="shared" si="793"/>
        <v>0</v>
      </c>
      <c r="IL44" s="40">
        <f t="shared" si="793"/>
        <v>0</v>
      </c>
      <c r="IM44" s="40">
        <f t="shared" si="793"/>
        <v>0</v>
      </c>
      <c r="IN44" s="40">
        <f t="shared" si="793"/>
        <v>0</v>
      </c>
      <c r="IO44" s="40">
        <f t="shared" si="793"/>
        <v>0</v>
      </c>
      <c r="IP44" s="40" t="str">
        <f t="shared" si="793"/>
        <v/>
      </c>
      <c r="IQ44" s="40" t="str">
        <f t="shared" si="793"/>
        <v/>
      </c>
      <c r="IR44" s="41">
        <f t="shared" si="793"/>
        <v>0.000720531517039521</v>
      </c>
      <c r="IS44" s="37">
        <v>0</v>
      </c>
      <c r="IT44" s="37">
        <v>0</v>
      </c>
      <c r="IU44" s="37">
        <v>0</v>
      </c>
      <c r="IV44" s="37">
        <v>75</v>
      </c>
      <c r="IW44" s="37">
        <v>0</v>
      </c>
      <c r="IX44" s="37">
        <v>0</v>
      </c>
      <c r="IY44" s="37">
        <v>197.2</v>
      </c>
      <c r="IZ44" s="37">
        <v>0</v>
      </c>
      <c r="JA44" s="37">
        <v>3210</v>
      </c>
      <c r="JB44" s="46">
        <v>1428</v>
      </c>
      <c r="JC44" s="37"/>
      <c r="JD44" s="37"/>
      <c r="JE44" s="37"/>
      <c r="JF44" s="37"/>
      <c r="JG44" s="46">
        <v>1223.5</v>
      </c>
      <c r="JH44" s="37"/>
      <c r="JI44" s="45"/>
      <c r="JJ44" s="46">
        <v>914</v>
      </c>
      <c r="JK44" s="46">
        <v>1362.5</v>
      </c>
      <c r="JL44" s="46">
        <v>1169</v>
      </c>
      <c r="JM44" s="45">
        <v>1070</v>
      </c>
      <c r="JN44" s="46">
        <v>322.4</v>
      </c>
      <c r="JO44" s="37">
        <v>1070</v>
      </c>
      <c r="JP44" s="45"/>
      <c r="JQ44" s="47">
        <f t="shared" si="756"/>
        <v>12041.6</v>
      </c>
      <c r="JR44" s="40">
        <f t="shared" ref="JR44:KP44" si="794">IFERROR(IS44/IS$10,"")</f>
        <v>0</v>
      </c>
      <c r="JS44" s="40">
        <f t="shared" si="794"/>
        <v>0</v>
      </c>
      <c r="JT44" s="40">
        <f t="shared" si="794"/>
        <v>0</v>
      </c>
      <c r="JU44" s="40">
        <f t="shared" si="794"/>
        <v>0.000362888066450149</v>
      </c>
      <c r="JV44" s="40">
        <f t="shared" si="794"/>
        <v>0</v>
      </c>
      <c r="JW44" s="40">
        <f t="shared" si="794"/>
        <v>0</v>
      </c>
      <c r="JX44" s="40">
        <f t="shared" si="794"/>
        <v>0.000464272063429156</v>
      </c>
      <c r="JY44" s="40">
        <f t="shared" si="794"/>
        <v>0</v>
      </c>
      <c r="JZ44" s="40">
        <f t="shared" si="794"/>
        <v>0.0247562683681294</v>
      </c>
      <c r="KA44" s="40">
        <f t="shared" si="794"/>
        <v>0.00423907429066718</v>
      </c>
      <c r="KB44" s="40">
        <f t="shared" si="794"/>
        <v>0</v>
      </c>
      <c r="KC44" s="40">
        <f t="shared" si="794"/>
        <v>0</v>
      </c>
      <c r="KD44" s="40" t="str">
        <f t="shared" si="794"/>
        <v/>
      </c>
      <c r="KE44" s="40">
        <f t="shared" si="794"/>
        <v>0</v>
      </c>
      <c r="KF44" s="40">
        <f t="shared" si="794"/>
        <v>0.00298596603286085</v>
      </c>
      <c r="KG44" s="40" t="str">
        <f t="shared" si="794"/>
        <v/>
      </c>
      <c r="KH44" s="40">
        <f t="shared" si="794"/>
        <v>0</v>
      </c>
      <c r="KI44" s="40">
        <f t="shared" si="794"/>
        <v>0.0023243195255783</v>
      </c>
      <c r="KJ44" s="40">
        <f t="shared" si="794"/>
        <v>0.00616834944521288</v>
      </c>
      <c r="KK44" s="40">
        <f t="shared" si="794"/>
        <v>0.00605675725568702</v>
      </c>
      <c r="KL44" s="40">
        <f t="shared" si="794"/>
        <v>0.158474380468847</v>
      </c>
      <c r="KM44" s="40">
        <f t="shared" si="794"/>
        <v>0.0030525562317974</v>
      </c>
      <c r="KN44" s="40">
        <f t="shared" si="794"/>
        <v>0.037150249496909</v>
      </c>
      <c r="KO44" s="40" t="str">
        <f t="shared" si="794"/>
        <v/>
      </c>
      <c r="KP44" s="41">
        <f t="shared" si="794"/>
        <v>0.0035235409498452</v>
      </c>
      <c r="KQ44" s="37"/>
      <c r="KR44" s="18"/>
      <c r="KS44" s="37"/>
      <c r="KT44" s="37"/>
      <c r="KU44" s="37"/>
      <c r="KV44" s="37"/>
      <c r="KW44" s="37"/>
      <c r="KX44" s="37"/>
      <c r="KY44" s="45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45"/>
      <c r="LL44" s="45"/>
      <c r="LM44" s="45"/>
      <c r="LN44" s="45"/>
      <c r="LO44" s="47">
        <f t="shared" si="758"/>
        <v>0</v>
      </c>
      <c r="LP44" s="40" t="str">
        <f t="shared" ref="LP44:MN44" si="795">IFERROR(KQ44/KQ$10,"")</f>
        <v/>
      </c>
      <c r="LQ44" s="40" t="str">
        <f t="shared" si="795"/>
        <v/>
      </c>
      <c r="LR44" s="40" t="str">
        <f t="shared" si="795"/>
        <v/>
      </c>
      <c r="LS44" s="40" t="str">
        <f t="shared" si="795"/>
        <v/>
      </c>
      <c r="LT44" s="40" t="str">
        <f t="shared" si="795"/>
        <v/>
      </c>
      <c r="LU44" s="40" t="str">
        <f t="shared" si="795"/>
        <v/>
      </c>
      <c r="LV44" s="40" t="str">
        <f t="shared" si="795"/>
        <v/>
      </c>
      <c r="LW44" s="40" t="str">
        <f t="shared" si="795"/>
        <v/>
      </c>
      <c r="LX44" s="40" t="str">
        <f t="shared" si="795"/>
        <v/>
      </c>
      <c r="LY44" s="40" t="str">
        <f t="shared" si="795"/>
        <v/>
      </c>
      <c r="LZ44" s="40" t="str">
        <f t="shared" si="795"/>
        <v/>
      </c>
      <c r="MA44" s="40" t="str">
        <f t="shared" si="795"/>
        <v/>
      </c>
      <c r="MB44" s="40" t="str">
        <f t="shared" si="795"/>
        <v/>
      </c>
      <c r="MC44" s="40" t="str">
        <f t="shared" si="795"/>
        <v/>
      </c>
      <c r="MD44" s="40" t="str">
        <f t="shared" si="795"/>
        <v/>
      </c>
      <c r="ME44" s="40" t="str">
        <f t="shared" si="795"/>
        <v/>
      </c>
      <c r="MF44" s="40" t="str">
        <f t="shared" si="795"/>
        <v/>
      </c>
      <c r="MG44" s="40" t="str">
        <f t="shared" si="795"/>
        <v/>
      </c>
      <c r="MH44" s="40" t="str">
        <f t="shared" si="795"/>
        <v/>
      </c>
      <c r="MI44" s="40" t="str">
        <f t="shared" si="795"/>
        <v/>
      </c>
      <c r="MJ44" s="40" t="str">
        <f t="shared" si="795"/>
        <v/>
      </c>
      <c r="MK44" s="40" t="str">
        <f t="shared" si="795"/>
        <v/>
      </c>
      <c r="ML44" s="40" t="str">
        <f t="shared" si="795"/>
        <v/>
      </c>
      <c r="MM44" s="40" t="str">
        <f t="shared" si="795"/>
        <v/>
      </c>
      <c r="MN44" s="41" t="str">
        <f t="shared" si="795"/>
        <v/>
      </c>
      <c r="MO44" s="37"/>
      <c r="MP44" s="18"/>
      <c r="MQ44" s="37"/>
      <c r="MR44" s="37"/>
      <c r="MS44" s="37"/>
      <c r="MT44" s="37"/>
      <c r="MU44" s="37"/>
      <c r="MV44" s="37"/>
      <c r="MW44" s="45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45"/>
      <c r="NJ44" s="45"/>
      <c r="NK44" s="45"/>
      <c r="NL44" s="45"/>
      <c r="NM44" s="47">
        <f t="shared" si="760"/>
        <v>0</v>
      </c>
      <c r="NN44" s="40" t="str">
        <f t="shared" ref="NN44:OL44" si="796">IFERROR(MO44/MO$10,"")</f>
        <v/>
      </c>
      <c r="NO44" s="40" t="str">
        <f t="shared" si="796"/>
        <v/>
      </c>
      <c r="NP44" s="40" t="str">
        <f t="shared" si="796"/>
        <v/>
      </c>
      <c r="NQ44" s="40" t="str">
        <f t="shared" si="796"/>
        <v/>
      </c>
      <c r="NR44" s="40" t="str">
        <f t="shared" si="796"/>
        <v/>
      </c>
      <c r="NS44" s="40" t="str">
        <f t="shared" si="796"/>
        <v/>
      </c>
      <c r="NT44" s="40" t="str">
        <f t="shared" si="796"/>
        <v/>
      </c>
      <c r="NU44" s="40" t="str">
        <f t="shared" si="796"/>
        <v/>
      </c>
      <c r="NV44" s="40" t="str">
        <f t="shared" si="796"/>
        <v/>
      </c>
      <c r="NW44" s="40" t="str">
        <f t="shared" si="796"/>
        <v/>
      </c>
      <c r="NX44" s="40" t="str">
        <f t="shared" si="796"/>
        <v/>
      </c>
      <c r="NY44" s="40" t="str">
        <f t="shared" si="796"/>
        <v/>
      </c>
      <c r="NZ44" s="40" t="str">
        <f t="shared" si="796"/>
        <v/>
      </c>
      <c r="OA44" s="40" t="str">
        <f t="shared" si="796"/>
        <v/>
      </c>
      <c r="OB44" s="40" t="str">
        <f t="shared" si="796"/>
        <v/>
      </c>
      <c r="OC44" s="40" t="str">
        <f t="shared" si="796"/>
        <v/>
      </c>
      <c r="OD44" s="40" t="str">
        <f t="shared" si="796"/>
        <v/>
      </c>
      <c r="OE44" s="40" t="str">
        <f t="shared" si="796"/>
        <v/>
      </c>
      <c r="OF44" s="40" t="str">
        <f t="shared" si="796"/>
        <v/>
      </c>
      <c r="OG44" s="40" t="str">
        <f t="shared" si="796"/>
        <v/>
      </c>
      <c r="OH44" s="40" t="str">
        <f t="shared" si="796"/>
        <v/>
      </c>
      <c r="OI44" s="40" t="str">
        <f t="shared" si="796"/>
        <v/>
      </c>
      <c r="OJ44" s="40" t="str">
        <f t="shared" si="796"/>
        <v/>
      </c>
      <c r="OK44" s="40" t="str">
        <f t="shared" si="796"/>
        <v/>
      </c>
      <c r="OL44" s="41" t="str">
        <f t="shared" si="796"/>
        <v/>
      </c>
      <c r="OM44" s="37"/>
      <c r="ON44" s="18"/>
      <c r="OO44" s="37"/>
      <c r="OP44" s="37"/>
      <c r="OQ44" s="37"/>
      <c r="OR44" s="37"/>
      <c r="OS44" s="37"/>
      <c r="OT44" s="37"/>
      <c r="OU44" s="45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45"/>
      <c r="PH44" s="45"/>
      <c r="PI44" s="45"/>
      <c r="PJ44" s="45"/>
      <c r="PK44" s="47">
        <f t="shared" si="762"/>
        <v>0</v>
      </c>
      <c r="PL44" s="40" t="str">
        <f t="shared" ref="PL44:QJ44" si="797">IFERROR(OM44/OM$10,"")</f>
        <v/>
      </c>
      <c r="PM44" s="40" t="str">
        <f t="shared" si="797"/>
        <v/>
      </c>
      <c r="PN44" s="40" t="str">
        <f t="shared" si="797"/>
        <v/>
      </c>
      <c r="PO44" s="40" t="str">
        <f t="shared" si="797"/>
        <v/>
      </c>
      <c r="PP44" s="40" t="str">
        <f t="shared" si="797"/>
        <v/>
      </c>
      <c r="PQ44" s="40" t="str">
        <f t="shared" si="797"/>
        <v/>
      </c>
      <c r="PR44" s="40" t="str">
        <f t="shared" si="797"/>
        <v/>
      </c>
      <c r="PS44" s="40" t="str">
        <f t="shared" si="797"/>
        <v/>
      </c>
      <c r="PT44" s="40" t="str">
        <f t="shared" si="797"/>
        <v/>
      </c>
      <c r="PU44" s="40" t="str">
        <f t="shared" si="797"/>
        <v/>
      </c>
      <c r="PV44" s="40" t="str">
        <f t="shared" si="797"/>
        <v/>
      </c>
      <c r="PW44" s="40" t="str">
        <f t="shared" si="797"/>
        <v/>
      </c>
      <c r="PX44" s="40" t="str">
        <f t="shared" si="797"/>
        <v/>
      </c>
      <c r="PY44" s="40" t="str">
        <f t="shared" si="797"/>
        <v/>
      </c>
      <c r="PZ44" s="40" t="str">
        <f t="shared" si="797"/>
        <v/>
      </c>
      <c r="QA44" s="40" t="str">
        <f t="shared" si="797"/>
        <v/>
      </c>
      <c r="QB44" s="40" t="str">
        <f t="shared" si="797"/>
        <v/>
      </c>
      <c r="QC44" s="40" t="str">
        <f t="shared" si="797"/>
        <v/>
      </c>
      <c r="QD44" s="40" t="str">
        <f t="shared" si="797"/>
        <v/>
      </c>
      <c r="QE44" s="40" t="str">
        <f t="shared" si="797"/>
        <v/>
      </c>
      <c r="QF44" s="40" t="str">
        <f t="shared" si="797"/>
        <v/>
      </c>
      <c r="QG44" s="40" t="str">
        <f t="shared" si="797"/>
        <v/>
      </c>
      <c r="QH44" s="40" t="str">
        <f t="shared" si="797"/>
        <v/>
      </c>
      <c r="QI44" s="40" t="str">
        <f t="shared" si="797"/>
        <v/>
      </c>
      <c r="QJ44" s="41" t="str">
        <f t="shared" si="797"/>
        <v/>
      </c>
      <c r="QK44" s="37"/>
      <c r="QL44" s="18"/>
      <c r="QM44" s="37"/>
      <c r="QN44" s="37"/>
      <c r="QO44" s="37"/>
      <c r="QP44" s="37"/>
      <c r="QQ44" s="37"/>
      <c r="QR44" s="37"/>
      <c r="QS44" s="45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45"/>
      <c r="RF44" s="45"/>
      <c r="RG44" s="45"/>
      <c r="RH44" s="45"/>
      <c r="RI44" s="47">
        <f t="shared" si="764"/>
        <v>0</v>
      </c>
      <c r="RJ44" s="40" t="str">
        <f t="shared" ref="RJ44:SH44" si="798">IFERROR(QK44/QK$10,"")</f>
        <v/>
      </c>
      <c r="RK44" s="40" t="str">
        <f t="shared" si="798"/>
        <v/>
      </c>
      <c r="RL44" s="40" t="str">
        <f t="shared" si="798"/>
        <v/>
      </c>
      <c r="RM44" s="40" t="str">
        <f t="shared" si="798"/>
        <v/>
      </c>
      <c r="RN44" s="40" t="str">
        <f t="shared" si="798"/>
        <v/>
      </c>
      <c r="RO44" s="40" t="str">
        <f t="shared" si="798"/>
        <v/>
      </c>
      <c r="RP44" s="40" t="str">
        <f t="shared" si="798"/>
        <v/>
      </c>
      <c r="RQ44" s="40" t="str">
        <f t="shared" si="798"/>
        <v/>
      </c>
      <c r="RR44" s="40" t="str">
        <f t="shared" si="798"/>
        <v/>
      </c>
      <c r="RS44" s="40" t="str">
        <f t="shared" si="798"/>
        <v/>
      </c>
      <c r="RT44" s="40" t="str">
        <f t="shared" si="798"/>
        <v/>
      </c>
      <c r="RU44" s="40" t="str">
        <f t="shared" si="798"/>
        <v/>
      </c>
      <c r="RV44" s="40" t="str">
        <f t="shared" si="798"/>
        <v/>
      </c>
      <c r="RW44" s="40" t="str">
        <f t="shared" si="798"/>
        <v/>
      </c>
      <c r="RX44" s="40" t="str">
        <f t="shared" si="798"/>
        <v/>
      </c>
      <c r="RY44" s="40" t="str">
        <f t="shared" si="798"/>
        <v/>
      </c>
      <c r="RZ44" s="40" t="str">
        <f t="shared" si="798"/>
        <v/>
      </c>
      <c r="SA44" s="40" t="str">
        <f t="shared" si="798"/>
        <v/>
      </c>
      <c r="SB44" s="40" t="str">
        <f t="shared" si="798"/>
        <v/>
      </c>
      <c r="SC44" s="40" t="str">
        <f t="shared" si="798"/>
        <v/>
      </c>
      <c r="SD44" s="40" t="str">
        <f t="shared" si="798"/>
        <v/>
      </c>
      <c r="SE44" s="40" t="str">
        <f t="shared" si="798"/>
        <v/>
      </c>
      <c r="SF44" s="40" t="str">
        <f t="shared" si="798"/>
        <v/>
      </c>
      <c r="SG44" s="40" t="str">
        <f t="shared" si="798"/>
        <v/>
      </c>
      <c r="SH44" s="41" t="str">
        <f t="shared" si="798"/>
        <v/>
      </c>
      <c r="SI44" s="37"/>
      <c r="SJ44" s="18"/>
      <c r="SK44" s="37"/>
      <c r="SL44" s="37"/>
      <c r="SM44" s="37"/>
      <c r="SN44" s="37"/>
      <c r="SO44" s="37"/>
      <c r="SP44" s="37"/>
      <c r="SQ44" s="45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45"/>
      <c r="TD44" s="45"/>
      <c r="TE44" s="45"/>
      <c r="TF44" s="45"/>
      <c r="TG44" s="47">
        <f t="shared" si="766"/>
        <v>0</v>
      </c>
      <c r="TH44" s="40" t="str">
        <f t="shared" ref="TH44:UA44" si="799">IFERROR(SI44/SI$10,"")</f>
        <v/>
      </c>
      <c r="TI44" s="40" t="str">
        <f t="shared" si="799"/>
        <v/>
      </c>
      <c r="TJ44" s="40" t="str">
        <f t="shared" si="799"/>
        <v/>
      </c>
      <c r="TK44" s="40" t="str">
        <f t="shared" si="799"/>
        <v/>
      </c>
      <c r="TL44" s="40" t="str">
        <f t="shared" si="799"/>
        <v/>
      </c>
      <c r="TM44" s="40" t="str">
        <f t="shared" si="799"/>
        <v/>
      </c>
      <c r="TN44" s="40" t="str">
        <f t="shared" si="799"/>
        <v/>
      </c>
      <c r="TO44" s="40" t="str">
        <f t="shared" si="799"/>
        <v/>
      </c>
      <c r="TP44" s="40" t="str">
        <f t="shared" si="799"/>
        <v/>
      </c>
      <c r="TQ44" s="40" t="str">
        <f t="shared" si="799"/>
        <v/>
      </c>
      <c r="TR44" s="40" t="str">
        <f t="shared" si="799"/>
        <v/>
      </c>
      <c r="TS44" s="40" t="str">
        <f t="shared" si="799"/>
        <v/>
      </c>
      <c r="TT44" s="40" t="str">
        <f t="shared" si="799"/>
        <v/>
      </c>
      <c r="TU44" s="40" t="str">
        <f t="shared" si="799"/>
        <v/>
      </c>
      <c r="TV44" s="40" t="str">
        <f t="shared" si="799"/>
        <v/>
      </c>
      <c r="TW44" s="40" t="str">
        <f t="shared" si="799"/>
        <v/>
      </c>
      <c r="TX44" s="40" t="str">
        <f t="shared" si="799"/>
        <v/>
      </c>
      <c r="TY44" s="40" t="str">
        <f t="shared" si="799"/>
        <v/>
      </c>
      <c r="TZ44" s="40" t="str">
        <f t="shared" si="799"/>
        <v/>
      </c>
      <c r="UA44" s="40" t="str">
        <f t="shared" si="799"/>
        <v/>
      </c>
      <c r="UB44" s="40" t="str">
        <f t="shared" ref="UB44:UG44" si="800">IFERROR(TB44/TB$10,"")</f>
        <v/>
      </c>
      <c r="UC44" s="40" t="str">
        <f t="shared" si="800"/>
        <v/>
      </c>
      <c r="UD44" s="40" t="str">
        <f t="shared" si="800"/>
        <v/>
      </c>
      <c r="UE44" s="40" t="str">
        <f t="shared" si="800"/>
        <v/>
      </c>
      <c r="UF44" s="40" t="str">
        <f t="shared" si="800"/>
        <v/>
      </c>
      <c r="UG44" s="41" t="str">
        <f t="shared" si="800"/>
        <v/>
      </c>
      <c r="UH44" s="37"/>
      <c r="UI44" s="18"/>
      <c r="UJ44" s="37"/>
      <c r="UK44" s="37"/>
      <c r="UL44" s="37"/>
      <c r="UM44" s="37"/>
      <c r="UN44" s="37"/>
      <c r="UO44" s="37"/>
      <c r="UP44" s="45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45"/>
      <c r="VC44" s="45"/>
      <c r="VD44" s="45"/>
      <c r="VE44" s="45"/>
      <c r="VF44" s="47">
        <f t="shared" si="769"/>
        <v>0</v>
      </c>
      <c r="VG44" s="40" t="str">
        <f t="shared" ref="VG44:WE44" si="801">IFERROR(UH44/UH$10,"")</f>
        <v/>
      </c>
      <c r="VH44" s="40" t="str">
        <f t="shared" si="801"/>
        <v/>
      </c>
      <c r="VI44" s="40" t="str">
        <f t="shared" si="801"/>
        <v/>
      </c>
      <c r="VJ44" s="40" t="str">
        <f t="shared" si="801"/>
        <v/>
      </c>
      <c r="VK44" s="40" t="str">
        <f t="shared" si="801"/>
        <v/>
      </c>
      <c r="VL44" s="40" t="str">
        <f t="shared" si="801"/>
        <v/>
      </c>
      <c r="VM44" s="40" t="str">
        <f t="shared" si="801"/>
        <v/>
      </c>
      <c r="VN44" s="40" t="str">
        <f t="shared" si="801"/>
        <v/>
      </c>
      <c r="VO44" s="40" t="str">
        <f t="shared" si="801"/>
        <v/>
      </c>
      <c r="VP44" s="40" t="str">
        <f t="shared" si="801"/>
        <v/>
      </c>
      <c r="VQ44" s="40" t="str">
        <f t="shared" si="801"/>
        <v/>
      </c>
      <c r="VR44" s="40" t="str">
        <f t="shared" si="801"/>
        <v/>
      </c>
      <c r="VS44" s="40" t="str">
        <f t="shared" si="801"/>
        <v/>
      </c>
      <c r="VT44" s="40" t="str">
        <f t="shared" si="801"/>
        <v/>
      </c>
      <c r="VU44" s="40" t="str">
        <f t="shared" si="801"/>
        <v/>
      </c>
      <c r="VV44" s="40" t="str">
        <f t="shared" si="801"/>
        <v/>
      </c>
      <c r="VW44" s="40" t="str">
        <f t="shared" si="801"/>
        <v/>
      </c>
      <c r="VX44" s="40" t="str">
        <f t="shared" si="801"/>
        <v/>
      </c>
      <c r="VY44" s="40" t="str">
        <f t="shared" si="801"/>
        <v/>
      </c>
      <c r="VZ44" s="40" t="str">
        <f t="shared" si="801"/>
        <v/>
      </c>
      <c r="WA44" s="40" t="str">
        <f t="shared" si="801"/>
        <v/>
      </c>
      <c r="WB44" s="40" t="str">
        <f t="shared" si="801"/>
        <v/>
      </c>
      <c r="WC44" s="40" t="str">
        <f t="shared" si="801"/>
        <v/>
      </c>
      <c r="WD44" s="40" t="str">
        <f t="shared" si="801"/>
        <v/>
      </c>
      <c r="WE44" s="41" t="str">
        <f t="shared" si="801"/>
        <v/>
      </c>
      <c r="WF44" s="37">
        <f t="shared" ref="WF44:XC44" si="802">SUMIF($C$2:$WE$2,WF$2,$C44:$WE44)</f>
        <v>0</v>
      </c>
      <c r="WG44" s="18">
        <f t="shared" si="802"/>
        <v>0</v>
      </c>
      <c r="WH44" s="37">
        <f t="shared" si="802"/>
        <v>3217.52</v>
      </c>
      <c r="WI44" s="37">
        <f t="shared" si="802"/>
        <v>2690.5</v>
      </c>
      <c r="WJ44" s="37">
        <f t="shared" si="802"/>
        <v>1070</v>
      </c>
      <c r="WK44" s="37">
        <f t="shared" si="802"/>
        <v>4289.84</v>
      </c>
      <c r="WL44" s="37">
        <f t="shared" si="802"/>
        <v>9422.8</v>
      </c>
      <c r="WM44" s="37">
        <f t="shared" si="802"/>
        <v>0</v>
      </c>
      <c r="WN44" s="45">
        <f t="shared" si="802"/>
        <v>3210</v>
      </c>
      <c r="WO44" s="37">
        <f t="shared" si="802"/>
        <v>2701.1</v>
      </c>
      <c r="WP44" s="37">
        <f t="shared" si="802"/>
        <v>0</v>
      </c>
      <c r="WQ44" s="37">
        <f t="shared" si="802"/>
        <v>707</v>
      </c>
      <c r="WR44" s="37">
        <f t="shared" si="802"/>
        <v>0</v>
      </c>
      <c r="WS44" s="37">
        <f t="shared" si="802"/>
        <v>0</v>
      </c>
      <c r="WT44" s="37">
        <f t="shared" si="802"/>
        <v>2714.5</v>
      </c>
      <c r="WU44" s="37">
        <f t="shared" si="802"/>
        <v>0</v>
      </c>
      <c r="WV44" s="37">
        <f t="shared" si="802"/>
        <v>1070</v>
      </c>
      <c r="WW44" s="37">
        <f t="shared" si="802"/>
        <v>2619.4</v>
      </c>
      <c r="WX44" s="37">
        <f t="shared" si="802"/>
        <v>4171</v>
      </c>
      <c r="WY44" s="37">
        <f t="shared" si="802"/>
        <v>2386.1</v>
      </c>
      <c r="WZ44" s="45">
        <f t="shared" si="802"/>
        <v>1070</v>
      </c>
      <c r="XA44" s="45">
        <f t="shared" si="802"/>
        <v>322.4</v>
      </c>
      <c r="XB44" s="45">
        <f t="shared" si="802"/>
        <v>1070</v>
      </c>
      <c r="XC44" s="45">
        <f t="shared" si="802"/>
        <v>0</v>
      </c>
      <c r="XD44" s="47">
        <f t="shared" si="772"/>
        <v>42732.16</v>
      </c>
      <c r="XE44" s="40">
        <f t="shared" ref="XE44:YC44" si="803">IFERROR(WF44/WF$10,"")</f>
        <v>0</v>
      </c>
      <c r="XF44" s="40">
        <f t="shared" si="803"/>
        <v>0</v>
      </c>
      <c r="XG44" s="40">
        <f t="shared" si="803"/>
        <v>0.00241996787280399</v>
      </c>
      <c r="XH44" s="40">
        <f t="shared" si="803"/>
        <v>0.00213101843505602</v>
      </c>
      <c r="XI44" s="40">
        <f t="shared" si="803"/>
        <v>0.00252445953562689</v>
      </c>
      <c r="XJ44" s="40">
        <f t="shared" si="803"/>
        <v>0.00402080650957794</v>
      </c>
      <c r="XK44" s="40">
        <f t="shared" si="803"/>
        <v>0.00366274097731185</v>
      </c>
      <c r="XL44" s="40">
        <f t="shared" si="803"/>
        <v>0</v>
      </c>
      <c r="XM44" s="40">
        <f t="shared" si="803"/>
        <v>0.00626505540631549</v>
      </c>
      <c r="XN44" s="40">
        <f t="shared" si="803"/>
        <v>0.00140586887354673</v>
      </c>
      <c r="XO44" s="40">
        <f t="shared" si="803"/>
        <v>0</v>
      </c>
      <c r="XP44" s="40">
        <f t="shared" si="803"/>
        <v>0.00265151614593315</v>
      </c>
      <c r="XQ44" s="40">
        <f t="shared" si="803"/>
        <v>0</v>
      </c>
      <c r="XR44" s="40">
        <f t="shared" si="803"/>
        <v>0</v>
      </c>
      <c r="XS44" s="40">
        <f t="shared" si="803"/>
        <v>0.00107506813236857</v>
      </c>
      <c r="XT44" s="40">
        <f t="shared" si="803"/>
        <v>0</v>
      </c>
      <c r="XU44" s="40">
        <f t="shared" si="803"/>
        <v>0.00346996971462325</v>
      </c>
      <c r="XV44" s="40">
        <f t="shared" si="803"/>
        <v>0.00121685884765806</v>
      </c>
      <c r="XW44" s="40">
        <f t="shared" si="803"/>
        <v>0.0026011241907836</v>
      </c>
      <c r="XX44" s="40">
        <f t="shared" si="803"/>
        <v>0.00311396881831554</v>
      </c>
      <c r="XY44" s="40">
        <f t="shared" si="803"/>
        <v>0.148891109113527</v>
      </c>
      <c r="XZ44" s="40">
        <f t="shared" si="803"/>
        <v>0.001505511062401</v>
      </c>
      <c r="YA44" s="40">
        <f t="shared" si="803"/>
        <v>0.037150249496909</v>
      </c>
      <c r="YB44" s="40" t="str">
        <f t="shared" si="803"/>
        <v/>
      </c>
      <c r="YC44" s="41">
        <f t="shared" si="803"/>
        <v>0.00211858492999946</v>
      </c>
    </row>
    <row r="45" s="18" customFormat="1" customHeight="1" spans="1:653">
      <c r="A45" s="67"/>
      <c r="B45" s="44" t="s">
        <v>95</v>
      </c>
      <c r="C45" s="37">
        <v>26</v>
      </c>
      <c r="D45" s="45"/>
      <c r="E45" s="45"/>
      <c r="F45" s="45"/>
      <c r="G45" s="45"/>
      <c r="H45" s="45"/>
      <c r="I45" s="45"/>
      <c r="J45" s="45"/>
      <c r="K45" s="45"/>
      <c r="L45" s="46"/>
      <c r="M45" s="45">
        <v>0</v>
      </c>
      <c r="N45" s="45">
        <v>0</v>
      </c>
      <c r="O45" s="45"/>
      <c r="P45" s="45">
        <v>15</v>
      </c>
      <c r="Q45" s="46"/>
      <c r="R45" s="45"/>
      <c r="S45" s="40" t="str">
        <f>IFERROR(#REF!/#REF!,"")</f>
        <v/>
      </c>
      <c r="T45" s="45"/>
      <c r="U45" s="45"/>
      <c r="V45" s="45">
        <v>2.5</v>
      </c>
      <c r="W45" s="45"/>
      <c r="X45" s="46"/>
      <c r="Y45" s="45"/>
      <c r="Z45" s="45"/>
      <c r="AA45" s="47">
        <f t="shared" si="746"/>
        <v>43.5</v>
      </c>
      <c r="AB45" s="40">
        <f t="shared" ref="AB45:AZ45" si="804">IFERROR(C45/C$10,"")</f>
        <v>8.45507778151178e-5</v>
      </c>
      <c r="AC45" s="40">
        <f t="shared" si="804"/>
        <v>0</v>
      </c>
      <c r="AD45" s="40">
        <f t="shared" si="804"/>
        <v>0</v>
      </c>
      <c r="AE45" s="40">
        <f t="shared" si="804"/>
        <v>0</v>
      </c>
      <c r="AF45" s="40">
        <f t="shared" si="804"/>
        <v>0</v>
      </c>
      <c r="AG45" s="40">
        <f t="shared" si="804"/>
        <v>0</v>
      </c>
      <c r="AH45" s="40">
        <f t="shared" si="804"/>
        <v>0</v>
      </c>
      <c r="AI45" s="40">
        <f t="shared" si="804"/>
        <v>0</v>
      </c>
      <c r="AJ45" s="40">
        <f t="shared" si="804"/>
        <v>0</v>
      </c>
      <c r="AK45" s="40">
        <f t="shared" si="804"/>
        <v>0</v>
      </c>
      <c r="AL45" s="40">
        <f t="shared" si="804"/>
        <v>0</v>
      </c>
      <c r="AM45" s="40">
        <f t="shared" si="804"/>
        <v>0</v>
      </c>
      <c r="AN45" s="40">
        <f t="shared" si="804"/>
        <v>0</v>
      </c>
      <c r="AO45" s="40">
        <f t="shared" si="804"/>
        <v>0.000132880064668301</v>
      </c>
      <c r="AP45" s="40">
        <f t="shared" si="804"/>
        <v>0</v>
      </c>
      <c r="AQ45" s="40">
        <f t="shared" si="804"/>
        <v>0</v>
      </c>
      <c r="AR45" s="40" t="str">
        <f t="shared" si="804"/>
        <v/>
      </c>
      <c r="AS45" s="40">
        <f t="shared" si="804"/>
        <v>0</v>
      </c>
      <c r="AT45" s="40">
        <f t="shared" si="804"/>
        <v>0</v>
      </c>
      <c r="AU45" s="40">
        <f t="shared" si="804"/>
        <v>2.85323408948229e-5</v>
      </c>
      <c r="AV45" s="40" t="str">
        <f t="shared" si="804"/>
        <v/>
      </c>
      <c r="AW45" s="40" t="str">
        <f t="shared" si="804"/>
        <v/>
      </c>
      <c r="AX45" s="40" t="str">
        <f t="shared" si="804"/>
        <v/>
      </c>
      <c r="AY45" s="40" t="str">
        <f t="shared" si="804"/>
        <v/>
      </c>
      <c r="AZ45" s="41">
        <f t="shared" si="804"/>
        <v>1.51735934963955e-5</v>
      </c>
      <c r="BA45" s="37">
        <v>3</v>
      </c>
      <c r="BB45" s="37"/>
      <c r="BC45" s="37"/>
      <c r="BD45" s="45"/>
      <c r="BE45" s="45"/>
      <c r="BF45" s="45"/>
      <c r="BG45" s="45"/>
      <c r="BH45" s="45"/>
      <c r="BI45" s="45"/>
      <c r="BJ45" s="46">
        <v>5.1</v>
      </c>
      <c r="BK45" s="45"/>
      <c r="BL45" s="45"/>
      <c r="BM45" s="45"/>
      <c r="BN45" s="45"/>
      <c r="BO45" s="46">
        <v>21.95</v>
      </c>
      <c r="BP45" s="45"/>
      <c r="BQ45" s="40" t="str">
        <f>IFERROR(#REF!/#REF!,"")</f>
        <v/>
      </c>
      <c r="BR45" s="46"/>
      <c r="BS45" s="46">
        <v>10</v>
      </c>
      <c r="BT45" s="46"/>
      <c r="BU45" s="45"/>
      <c r="BV45" s="45"/>
      <c r="BW45" s="45"/>
      <c r="BX45" s="45"/>
      <c r="BY45" s="47">
        <f t="shared" si="748"/>
        <v>40.05</v>
      </c>
      <c r="BZ45" s="40">
        <f t="shared" ref="BZ45:CX45" si="805">IFERROR(BA45/BA$10,"")</f>
        <v>1.50860432476642e-5</v>
      </c>
      <c r="CA45" s="40">
        <f t="shared" si="805"/>
        <v>0</v>
      </c>
      <c r="CB45" s="40">
        <f t="shared" si="805"/>
        <v>0</v>
      </c>
      <c r="CC45" s="40">
        <f t="shared" si="805"/>
        <v>0</v>
      </c>
      <c r="CD45" s="40">
        <f t="shared" si="805"/>
        <v>0</v>
      </c>
      <c r="CE45" s="40">
        <f t="shared" si="805"/>
        <v>0</v>
      </c>
      <c r="CF45" s="40">
        <f t="shared" si="805"/>
        <v>0</v>
      </c>
      <c r="CG45" s="40">
        <f t="shared" si="805"/>
        <v>0</v>
      </c>
      <c r="CH45" s="40">
        <f t="shared" si="805"/>
        <v>0</v>
      </c>
      <c r="CI45" s="40">
        <f t="shared" si="805"/>
        <v>2.85431812159022e-5</v>
      </c>
      <c r="CJ45" s="40">
        <f t="shared" si="805"/>
        <v>0</v>
      </c>
      <c r="CK45" s="40">
        <f t="shared" si="805"/>
        <v>0</v>
      </c>
      <c r="CL45" s="40">
        <f t="shared" si="805"/>
        <v>0</v>
      </c>
      <c r="CM45" s="40">
        <f t="shared" si="805"/>
        <v>0</v>
      </c>
      <c r="CN45" s="40">
        <f t="shared" si="805"/>
        <v>9.15665000768253e-5</v>
      </c>
      <c r="CO45" s="40">
        <f t="shared" si="805"/>
        <v>0</v>
      </c>
      <c r="CP45" s="40" t="str">
        <f t="shared" si="805"/>
        <v/>
      </c>
      <c r="CQ45" s="40">
        <f t="shared" si="805"/>
        <v>0</v>
      </c>
      <c r="CR45" s="40">
        <f t="shared" si="805"/>
        <v>5.03089447140437e-5</v>
      </c>
      <c r="CS45" s="40">
        <f t="shared" si="805"/>
        <v>0</v>
      </c>
      <c r="CT45" s="40" t="str">
        <f t="shared" si="805"/>
        <v/>
      </c>
      <c r="CU45" s="40" t="str">
        <f t="shared" si="805"/>
        <v/>
      </c>
      <c r="CV45" s="40" t="str">
        <f t="shared" si="805"/>
        <v/>
      </c>
      <c r="CW45" s="40" t="str">
        <f t="shared" si="805"/>
        <v/>
      </c>
      <c r="CX45" s="41">
        <f t="shared" si="805"/>
        <v>2.01283325187271e-5</v>
      </c>
      <c r="CY45" s="42"/>
      <c r="CZ45" s="45"/>
      <c r="DA45" s="45"/>
      <c r="DB45" s="45"/>
      <c r="DC45" s="45"/>
      <c r="DD45" s="45"/>
      <c r="DE45" s="45"/>
      <c r="DF45" s="45"/>
      <c r="DG45" s="45"/>
      <c r="DH45" s="46"/>
      <c r="DI45" s="45"/>
      <c r="DJ45" s="45"/>
      <c r="DK45" s="45"/>
      <c r="DL45" s="45"/>
      <c r="DM45" s="46">
        <v>10.39</v>
      </c>
      <c r="DN45" s="45"/>
      <c r="DO45" s="45"/>
      <c r="DP45" s="46">
        <v>17.74</v>
      </c>
      <c r="DQ45" s="46">
        <v>15.39</v>
      </c>
      <c r="DR45" s="46"/>
      <c r="DS45" s="45"/>
      <c r="DT45" s="45"/>
      <c r="DU45" s="45"/>
      <c r="DV45" s="45"/>
      <c r="DW45" s="47">
        <f t="shared" si="750"/>
        <v>43.52</v>
      </c>
      <c r="DX45" s="40">
        <f t="shared" ref="DX45:EV45" si="806">IFERROR(CY45/CY$10,"")</f>
        <v>0</v>
      </c>
      <c r="DY45" s="40">
        <f t="shared" si="806"/>
        <v>0</v>
      </c>
      <c r="DZ45" s="40">
        <f t="shared" si="806"/>
        <v>0</v>
      </c>
      <c r="EA45" s="40">
        <f t="shared" si="806"/>
        <v>0</v>
      </c>
      <c r="EB45" s="40">
        <f t="shared" si="806"/>
        <v>0</v>
      </c>
      <c r="EC45" s="40">
        <f t="shared" si="806"/>
        <v>0</v>
      </c>
      <c r="ED45" s="40">
        <f t="shared" si="806"/>
        <v>0</v>
      </c>
      <c r="EE45" s="40">
        <f t="shared" si="806"/>
        <v>0</v>
      </c>
      <c r="EF45" s="40">
        <f t="shared" si="806"/>
        <v>0</v>
      </c>
      <c r="EG45" s="40">
        <f t="shared" si="806"/>
        <v>0</v>
      </c>
      <c r="EH45" s="40">
        <f t="shared" si="806"/>
        <v>0</v>
      </c>
      <c r="EI45" s="40">
        <f t="shared" si="806"/>
        <v>0</v>
      </c>
      <c r="EJ45" s="40">
        <f t="shared" si="806"/>
        <v>0</v>
      </c>
      <c r="EK45" s="40">
        <f t="shared" si="806"/>
        <v>0</v>
      </c>
      <c r="EL45" s="40">
        <f t="shared" si="806"/>
        <v>1.95278360939801e-5</v>
      </c>
      <c r="EM45" s="40">
        <f t="shared" si="806"/>
        <v>0</v>
      </c>
      <c r="EN45" s="40">
        <f t="shared" si="806"/>
        <v>0</v>
      </c>
      <c r="EO45" s="40">
        <f t="shared" si="806"/>
        <v>3.96818535353512e-5</v>
      </c>
      <c r="EP45" s="40">
        <f t="shared" si="806"/>
        <v>4.78955522179769e-5</v>
      </c>
      <c r="EQ45" s="40">
        <f t="shared" si="806"/>
        <v>0</v>
      </c>
      <c r="ER45" s="40" t="str">
        <f t="shared" si="806"/>
        <v/>
      </c>
      <c r="ES45" s="40" t="str">
        <f t="shared" si="806"/>
        <v/>
      </c>
      <c r="ET45" s="40" t="str">
        <f t="shared" si="806"/>
        <v/>
      </c>
      <c r="EU45" s="40" t="str">
        <f t="shared" si="806"/>
        <v/>
      </c>
      <c r="EV45" s="41">
        <f t="shared" si="806"/>
        <v>1.0335682691957e-5</v>
      </c>
      <c r="EW45" s="37">
        <v>13</v>
      </c>
      <c r="EX45" s="49">
        <v>0</v>
      </c>
      <c r="EY45" s="49">
        <v>10</v>
      </c>
      <c r="EZ45" s="49">
        <v>0</v>
      </c>
      <c r="FA45" s="49">
        <v>0</v>
      </c>
      <c r="FB45" s="49">
        <v>0</v>
      </c>
      <c r="FC45" s="49">
        <v>0</v>
      </c>
      <c r="FD45" s="49">
        <v>0</v>
      </c>
      <c r="FE45" s="49">
        <v>0</v>
      </c>
      <c r="FF45" s="46">
        <v>10.08</v>
      </c>
      <c r="FG45" s="45">
        <v>4.97</v>
      </c>
      <c r="FH45" s="45"/>
      <c r="FI45" s="45">
        <v>0</v>
      </c>
      <c r="FJ45" s="45">
        <v>4.9</v>
      </c>
      <c r="FK45" s="46">
        <v>18.1</v>
      </c>
      <c r="FL45" s="45">
        <v>0</v>
      </c>
      <c r="FM45" s="45"/>
      <c r="FN45" s="46">
        <v>5.19</v>
      </c>
      <c r="FO45" s="46">
        <v>15.8</v>
      </c>
      <c r="FP45" s="46"/>
      <c r="FQ45" s="45"/>
      <c r="FR45" s="45"/>
      <c r="FS45" s="45"/>
      <c r="FT45" s="45"/>
      <c r="FU45" s="47">
        <f t="shared" si="752"/>
        <v>82.04</v>
      </c>
      <c r="FV45" s="40">
        <f t="shared" ref="FV45:GT45" si="807">IFERROR(EW45/EW$10,"")</f>
        <v>4.17984711791147e-5</v>
      </c>
      <c r="FW45" s="40">
        <f t="shared" si="807"/>
        <v>0</v>
      </c>
      <c r="FX45" s="40">
        <f t="shared" si="807"/>
        <v>3.4653007652354e-5</v>
      </c>
      <c r="FY45" s="40">
        <f t="shared" si="807"/>
        <v>0</v>
      </c>
      <c r="FZ45" s="40">
        <f t="shared" si="807"/>
        <v>0</v>
      </c>
      <c r="GA45" s="40">
        <f t="shared" si="807"/>
        <v>0</v>
      </c>
      <c r="GB45" s="40">
        <f t="shared" si="807"/>
        <v>0</v>
      </c>
      <c r="GC45" s="40">
        <f t="shared" si="807"/>
        <v>0</v>
      </c>
      <c r="GD45" s="40">
        <f t="shared" si="807"/>
        <v>0</v>
      </c>
      <c r="GE45" s="40">
        <f t="shared" si="807"/>
        <v>2.76809470970113e-5</v>
      </c>
      <c r="GF45" s="40">
        <f t="shared" si="807"/>
        <v>0.00010829382533448</v>
      </c>
      <c r="GG45" s="40">
        <f t="shared" si="807"/>
        <v>0</v>
      </c>
      <c r="GH45" s="40">
        <f t="shared" si="807"/>
        <v>0</v>
      </c>
      <c r="GI45" s="40">
        <f t="shared" si="807"/>
        <v>3.44173583736244e-5</v>
      </c>
      <c r="GJ45" s="40">
        <f t="shared" si="807"/>
        <v>3.49917671718145e-5</v>
      </c>
      <c r="GK45" s="40">
        <f t="shared" si="807"/>
        <v>0</v>
      </c>
      <c r="GL45" s="40">
        <f t="shared" si="807"/>
        <v>0</v>
      </c>
      <c r="GM45" s="40">
        <f t="shared" si="807"/>
        <v>1.3320629713135e-5</v>
      </c>
      <c r="GN45" s="40">
        <f t="shared" si="807"/>
        <v>4.65543847586107e-5</v>
      </c>
      <c r="GO45" s="40">
        <f t="shared" si="807"/>
        <v>0</v>
      </c>
      <c r="GP45" s="40" t="str">
        <f t="shared" si="807"/>
        <v/>
      </c>
      <c r="GQ45" s="40" t="str">
        <f t="shared" si="807"/>
        <v/>
      </c>
      <c r="GR45" s="40" t="str">
        <f t="shared" si="807"/>
        <v/>
      </c>
      <c r="GS45" s="40" t="str">
        <f t="shared" si="807"/>
        <v/>
      </c>
      <c r="GT45" s="41">
        <f t="shared" si="807"/>
        <v>2.12205827795915e-5</v>
      </c>
      <c r="GU45" s="37">
        <v>29.22</v>
      </c>
      <c r="GV45" s="45"/>
      <c r="GW45" s="45"/>
      <c r="GX45" s="45"/>
      <c r="GY45" s="45"/>
      <c r="GZ45" s="45"/>
      <c r="HA45" s="45"/>
      <c r="HB45" s="37"/>
      <c r="HC45" s="45"/>
      <c r="HD45" s="46">
        <v>10.74</v>
      </c>
      <c r="HE45" s="45"/>
      <c r="HF45" s="45"/>
      <c r="HG45" s="45"/>
      <c r="HH45" s="45">
        <v>6.73</v>
      </c>
      <c r="HI45" s="46" t="s">
        <v>96</v>
      </c>
      <c r="HJ45" s="45"/>
      <c r="HK45" s="45"/>
      <c r="HL45" s="46">
        <v>18.03</v>
      </c>
      <c r="HM45" s="46"/>
      <c r="HN45" s="46" t="s">
        <v>97</v>
      </c>
      <c r="HO45" s="45"/>
      <c r="HP45" s="46"/>
      <c r="HQ45" s="45"/>
      <c r="HR45" s="45"/>
      <c r="HS45" s="47">
        <f t="shared" si="754"/>
        <v>64.72</v>
      </c>
      <c r="HT45" s="40">
        <f t="shared" ref="HT45:IR45" si="808">IFERROR(GU45/GU$10,"")</f>
        <v>0.000109745848221038</v>
      </c>
      <c r="HU45" s="40">
        <f t="shared" si="808"/>
        <v>0</v>
      </c>
      <c r="HV45" s="40">
        <f t="shared" si="808"/>
        <v>0</v>
      </c>
      <c r="HW45" s="40">
        <f t="shared" si="808"/>
        <v>0</v>
      </c>
      <c r="HX45" s="40">
        <f t="shared" si="808"/>
        <v>0</v>
      </c>
      <c r="HY45" s="40">
        <f t="shared" si="808"/>
        <v>0</v>
      </c>
      <c r="HZ45" s="40">
        <f t="shared" si="808"/>
        <v>0</v>
      </c>
      <c r="IA45" s="40">
        <f t="shared" si="808"/>
        <v>0</v>
      </c>
      <c r="IB45" s="40">
        <f t="shared" si="808"/>
        <v>0</v>
      </c>
      <c r="IC45" s="40">
        <f t="shared" si="808"/>
        <v>2.76197840976359e-5</v>
      </c>
      <c r="ID45" s="40">
        <f t="shared" si="808"/>
        <v>0</v>
      </c>
      <c r="IE45" s="40">
        <f t="shared" si="808"/>
        <v>0</v>
      </c>
      <c r="IF45" s="40" t="str">
        <f t="shared" si="808"/>
        <v/>
      </c>
      <c r="IG45" s="40">
        <f t="shared" si="808"/>
        <v>5.19344502352601e-5</v>
      </c>
      <c r="IH45" s="40">
        <f t="shared" si="808"/>
        <v>1.13310116342279e-5</v>
      </c>
      <c r="II45" s="40">
        <f t="shared" si="808"/>
        <v>0</v>
      </c>
      <c r="IJ45" s="40">
        <f t="shared" si="808"/>
        <v>0</v>
      </c>
      <c r="IK45" s="40">
        <f t="shared" si="808"/>
        <v>4.20671601862375e-5</v>
      </c>
      <c r="IL45" s="40">
        <f t="shared" si="808"/>
        <v>0</v>
      </c>
      <c r="IM45" s="40">
        <f t="shared" si="808"/>
        <v>5.86808912872936e-5</v>
      </c>
      <c r="IN45" s="40">
        <f t="shared" si="808"/>
        <v>0</v>
      </c>
      <c r="IO45" s="40">
        <f t="shared" si="808"/>
        <v>0</v>
      </c>
      <c r="IP45" s="40" t="str">
        <f t="shared" si="808"/>
        <v/>
      </c>
      <c r="IQ45" s="40" t="str">
        <f t="shared" si="808"/>
        <v/>
      </c>
      <c r="IR45" s="41">
        <f t="shared" si="808"/>
        <v>1.69450580606097e-5</v>
      </c>
      <c r="IS45" s="37">
        <v>14.39</v>
      </c>
      <c r="IT45" s="45"/>
      <c r="IU45" s="45"/>
      <c r="IV45" s="45"/>
      <c r="IW45" s="45"/>
      <c r="IX45" s="45"/>
      <c r="IY45" s="45"/>
      <c r="IZ45" s="45"/>
      <c r="JA45" s="45"/>
      <c r="JB45" s="46">
        <v>4.99</v>
      </c>
      <c r="JC45" s="45"/>
      <c r="JD45" s="45"/>
      <c r="JE45" s="45"/>
      <c r="JF45" s="45">
        <v>5.02</v>
      </c>
      <c r="JG45" s="46"/>
      <c r="JH45" s="45"/>
      <c r="JI45" s="45"/>
      <c r="JJ45" s="46">
        <v>5.2</v>
      </c>
      <c r="JK45" s="46"/>
      <c r="JL45" s="46"/>
      <c r="JM45" s="45"/>
      <c r="JN45" s="46"/>
      <c r="JO45" s="37">
        <v>0</v>
      </c>
      <c r="JP45" s="45"/>
      <c r="JQ45" s="47">
        <f t="shared" si="756"/>
        <v>29.6</v>
      </c>
      <c r="JR45" s="40">
        <f t="shared" ref="JR45:KP45" si="809">IFERROR(IS45/IS$10,"")</f>
        <v>5.94284543769951e-5</v>
      </c>
      <c r="JS45" s="40">
        <f t="shared" si="809"/>
        <v>0</v>
      </c>
      <c r="JT45" s="40">
        <f t="shared" si="809"/>
        <v>0</v>
      </c>
      <c r="JU45" s="40">
        <f t="shared" si="809"/>
        <v>0</v>
      </c>
      <c r="JV45" s="40">
        <f t="shared" si="809"/>
        <v>0</v>
      </c>
      <c r="JW45" s="40">
        <f t="shared" si="809"/>
        <v>0</v>
      </c>
      <c r="JX45" s="40">
        <f t="shared" si="809"/>
        <v>0</v>
      </c>
      <c r="JY45" s="40">
        <f t="shared" si="809"/>
        <v>0</v>
      </c>
      <c r="JZ45" s="40">
        <f t="shared" si="809"/>
        <v>0</v>
      </c>
      <c r="KA45" s="40">
        <f t="shared" si="809"/>
        <v>1.48130117019812e-5</v>
      </c>
      <c r="KB45" s="40">
        <f t="shared" si="809"/>
        <v>0</v>
      </c>
      <c r="KC45" s="40">
        <f t="shared" si="809"/>
        <v>0</v>
      </c>
      <c r="KD45" s="40" t="str">
        <f t="shared" si="809"/>
        <v/>
      </c>
      <c r="KE45" s="40">
        <f t="shared" si="809"/>
        <v>4.09673718549593e-5</v>
      </c>
      <c r="KF45" s="40">
        <f t="shared" si="809"/>
        <v>0</v>
      </c>
      <c r="KG45" s="40" t="str">
        <f t="shared" si="809"/>
        <v/>
      </c>
      <c r="KH45" s="40">
        <f t="shared" si="809"/>
        <v>0</v>
      </c>
      <c r="KI45" s="40">
        <f t="shared" si="809"/>
        <v>1.32236997078853e-5</v>
      </c>
      <c r="KJ45" s="40">
        <f t="shared" si="809"/>
        <v>0</v>
      </c>
      <c r="KK45" s="40">
        <f t="shared" si="809"/>
        <v>0</v>
      </c>
      <c r="KL45" s="40">
        <f t="shared" si="809"/>
        <v>0</v>
      </c>
      <c r="KM45" s="40">
        <f t="shared" si="809"/>
        <v>0</v>
      </c>
      <c r="KN45" s="40">
        <f t="shared" si="809"/>
        <v>0</v>
      </c>
      <c r="KO45" s="40" t="str">
        <f t="shared" si="809"/>
        <v/>
      </c>
      <c r="KP45" s="41">
        <f t="shared" si="809"/>
        <v>8.66137490993041e-6</v>
      </c>
      <c r="KQ45" s="37"/>
      <c r="KR45" s="45"/>
      <c r="KS45" s="45"/>
      <c r="KT45" s="45"/>
      <c r="KU45" s="45"/>
      <c r="KV45" s="45"/>
      <c r="KW45" s="45"/>
      <c r="KX45" s="45"/>
      <c r="KY45" s="45"/>
      <c r="KZ45" s="45"/>
      <c r="LA45" s="45"/>
      <c r="LB45" s="45"/>
      <c r="LC45" s="45"/>
      <c r="LD45" s="45"/>
      <c r="LE45" s="45"/>
      <c r="LF45" s="45"/>
      <c r="LG45" s="45"/>
      <c r="LH45" s="45"/>
      <c r="LI45" s="45"/>
      <c r="LJ45" s="45"/>
      <c r="LK45" s="45"/>
      <c r="LL45" s="45"/>
      <c r="LM45" s="45"/>
      <c r="LN45" s="45"/>
      <c r="LO45" s="47">
        <f t="shared" si="758"/>
        <v>0</v>
      </c>
      <c r="LP45" s="40" t="str">
        <f t="shared" ref="LP45:MN45" si="810">IFERROR(KQ45/KQ$10,"")</f>
        <v/>
      </c>
      <c r="LQ45" s="40" t="str">
        <f t="shared" si="810"/>
        <v/>
      </c>
      <c r="LR45" s="40" t="str">
        <f t="shared" si="810"/>
        <v/>
      </c>
      <c r="LS45" s="40" t="str">
        <f t="shared" si="810"/>
        <v/>
      </c>
      <c r="LT45" s="40" t="str">
        <f t="shared" si="810"/>
        <v/>
      </c>
      <c r="LU45" s="40" t="str">
        <f t="shared" si="810"/>
        <v/>
      </c>
      <c r="LV45" s="40" t="str">
        <f t="shared" si="810"/>
        <v/>
      </c>
      <c r="LW45" s="40" t="str">
        <f t="shared" si="810"/>
        <v/>
      </c>
      <c r="LX45" s="40" t="str">
        <f t="shared" si="810"/>
        <v/>
      </c>
      <c r="LY45" s="40" t="str">
        <f t="shared" si="810"/>
        <v/>
      </c>
      <c r="LZ45" s="40" t="str">
        <f t="shared" si="810"/>
        <v/>
      </c>
      <c r="MA45" s="40" t="str">
        <f t="shared" si="810"/>
        <v/>
      </c>
      <c r="MB45" s="40" t="str">
        <f t="shared" si="810"/>
        <v/>
      </c>
      <c r="MC45" s="40" t="str">
        <f t="shared" si="810"/>
        <v/>
      </c>
      <c r="MD45" s="40" t="str">
        <f t="shared" si="810"/>
        <v/>
      </c>
      <c r="ME45" s="40" t="str">
        <f t="shared" si="810"/>
        <v/>
      </c>
      <c r="MF45" s="40" t="str">
        <f t="shared" si="810"/>
        <v/>
      </c>
      <c r="MG45" s="40" t="str">
        <f t="shared" si="810"/>
        <v/>
      </c>
      <c r="MH45" s="40" t="str">
        <f t="shared" si="810"/>
        <v/>
      </c>
      <c r="MI45" s="40" t="str">
        <f t="shared" si="810"/>
        <v/>
      </c>
      <c r="MJ45" s="40" t="str">
        <f t="shared" si="810"/>
        <v/>
      </c>
      <c r="MK45" s="40" t="str">
        <f t="shared" si="810"/>
        <v/>
      </c>
      <c r="ML45" s="40" t="str">
        <f t="shared" si="810"/>
        <v/>
      </c>
      <c r="MM45" s="40" t="str">
        <f t="shared" si="810"/>
        <v/>
      </c>
      <c r="MN45" s="41" t="str">
        <f t="shared" si="810"/>
        <v/>
      </c>
      <c r="MO45" s="37"/>
      <c r="MP45" s="45"/>
      <c r="MQ45" s="45"/>
      <c r="MR45" s="45"/>
      <c r="MS45" s="45"/>
      <c r="MT45" s="45"/>
      <c r="MU45" s="45"/>
      <c r="MV45" s="45"/>
      <c r="MW45" s="45"/>
      <c r="MX45" s="45"/>
      <c r="MY45" s="45"/>
      <c r="MZ45" s="45"/>
      <c r="NA45" s="45"/>
      <c r="NB45" s="45"/>
      <c r="NC45" s="45"/>
      <c r="ND45" s="45"/>
      <c r="NE45" s="45"/>
      <c r="NF45" s="45"/>
      <c r="NG45" s="45"/>
      <c r="NH45" s="45"/>
      <c r="NI45" s="45"/>
      <c r="NJ45" s="45"/>
      <c r="NK45" s="45"/>
      <c r="NL45" s="45"/>
      <c r="NM45" s="47">
        <f t="shared" si="760"/>
        <v>0</v>
      </c>
      <c r="NN45" s="40" t="str">
        <f t="shared" ref="NN45:OL45" si="811">IFERROR(MO45/MO$10,"")</f>
        <v/>
      </c>
      <c r="NO45" s="40" t="str">
        <f t="shared" si="811"/>
        <v/>
      </c>
      <c r="NP45" s="40" t="str">
        <f t="shared" si="811"/>
        <v/>
      </c>
      <c r="NQ45" s="40" t="str">
        <f t="shared" si="811"/>
        <v/>
      </c>
      <c r="NR45" s="40" t="str">
        <f t="shared" si="811"/>
        <v/>
      </c>
      <c r="NS45" s="40" t="str">
        <f t="shared" si="811"/>
        <v/>
      </c>
      <c r="NT45" s="40" t="str">
        <f t="shared" si="811"/>
        <v/>
      </c>
      <c r="NU45" s="40" t="str">
        <f t="shared" si="811"/>
        <v/>
      </c>
      <c r="NV45" s="40" t="str">
        <f t="shared" si="811"/>
        <v/>
      </c>
      <c r="NW45" s="40" t="str">
        <f t="shared" si="811"/>
        <v/>
      </c>
      <c r="NX45" s="40" t="str">
        <f t="shared" si="811"/>
        <v/>
      </c>
      <c r="NY45" s="40" t="str">
        <f t="shared" si="811"/>
        <v/>
      </c>
      <c r="NZ45" s="40" t="str">
        <f t="shared" si="811"/>
        <v/>
      </c>
      <c r="OA45" s="40" t="str">
        <f t="shared" si="811"/>
        <v/>
      </c>
      <c r="OB45" s="40" t="str">
        <f t="shared" si="811"/>
        <v/>
      </c>
      <c r="OC45" s="40" t="str">
        <f t="shared" si="811"/>
        <v/>
      </c>
      <c r="OD45" s="40" t="str">
        <f t="shared" si="811"/>
        <v/>
      </c>
      <c r="OE45" s="40" t="str">
        <f t="shared" si="811"/>
        <v/>
      </c>
      <c r="OF45" s="40" t="str">
        <f t="shared" si="811"/>
        <v/>
      </c>
      <c r="OG45" s="40" t="str">
        <f t="shared" si="811"/>
        <v/>
      </c>
      <c r="OH45" s="40" t="str">
        <f t="shared" si="811"/>
        <v/>
      </c>
      <c r="OI45" s="40" t="str">
        <f t="shared" si="811"/>
        <v/>
      </c>
      <c r="OJ45" s="40" t="str">
        <f t="shared" si="811"/>
        <v/>
      </c>
      <c r="OK45" s="40" t="str">
        <f t="shared" si="811"/>
        <v/>
      </c>
      <c r="OL45" s="41" t="str">
        <f t="shared" si="811"/>
        <v/>
      </c>
      <c r="OM45" s="37"/>
      <c r="ON45" s="45"/>
      <c r="OO45" s="45"/>
      <c r="OP45" s="45"/>
      <c r="OQ45" s="45"/>
      <c r="OR45" s="45"/>
      <c r="OS45" s="45"/>
      <c r="OT45" s="45"/>
      <c r="OU45" s="45"/>
      <c r="OV45" s="45"/>
      <c r="OW45" s="45"/>
      <c r="OX45" s="45"/>
      <c r="OY45" s="45"/>
      <c r="OZ45" s="45"/>
      <c r="PA45" s="45"/>
      <c r="PB45" s="45"/>
      <c r="PC45" s="45"/>
      <c r="PD45" s="45"/>
      <c r="PE45" s="45"/>
      <c r="PF45" s="45"/>
      <c r="PG45" s="45"/>
      <c r="PH45" s="45"/>
      <c r="PI45" s="45"/>
      <c r="PJ45" s="45"/>
      <c r="PK45" s="47">
        <f t="shared" si="762"/>
        <v>0</v>
      </c>
      <c r="PL45" s="40" t="str">
        <f t="shared" ref="PL45:QJ45" si="812">IFERROR(OM45/OM$10,"")</f>
        <v/>
      </c>
      <c r="PM45" s="40" t="str">
        <f t="shared" si="812"/>
        <v/>
      </c>
      <c r="PN45" s="40" t="str">
        <f t="shared" si="812"/>
        <v/>
      </c>
      <c r="PO45" s="40" t="str">
        <f t="shared" si="812"/>
        <v/>
      </c>
      <c r="PP45" s="40" t="str">
        <f t="shared" si="812"/>
        <v/>
      </c>
      <c r="PQ45" s="40" t="str">
        <f t="shared" si="812"/>
        <v/>
      </c>
      <c r="PR45" s="40" t="str">
        <f t="shared" si="812"/>
        <v/>
      </c>
      <c r="PS45" s="40" t="str">
        <f t="shared" si="812"/>
        <v/>
      </c>
      <c r="PT45" s="40" t="str">
        <f t="shared" si="812"/>
        <v/>
      </c>
      <c r="PU45" s="40" t="str">
        <f t="shared" si="812"/>
        <v/>
      </c>
      <c r="PV45" s="40" t="str">
        <f t="shared" si="812"/>
        <v/>
      </c>
      <c r="PW45" s="40" t="str">
        <f t="shared" si="812"/>
        <v/>
      </c>
      <c r="PX45" s="40" t="str">
        <f t="shared" si="812"/>
        <v/>
      </c>
      <c r="PY45" s="40" t="str">
        <f t="shared" si="812"/>
        <v/>
      </c>
      <c r="PZ45" s="40" t="str">
        <f t="shared" si="812"/>
        <v/>
      </c>
      <c r="QA45" s="40" t="str">
        <f t="shared" si="812"/>
        <v/>
      </c>
      <c r="QB45" s="40" t="str">
        <f t="shared" si="812"/>
        <v/>
      </c>
      <c r="QC45" s="40" t="str">
        <f t="shared" si="812"/>
        <v/>
      </c>
      <c r="QD45" s="40" t="str">
        <f t="shared" si="812"/>
        <v/>
      </c>
      <c r="QE45" s="40" t="str">
        <f t="shared" si="812"/>
        <v/>
      </c>
      <c r="QF45" s="40" t="str">
        <f t="shared" si="812"/>
        <v/>
      </c>
      <c r="QG45" s="40" t="str">
        <f t="shared" si="812"/>
        <v/>
      </c>
      <c r="QH45" s="40" t="str">
        <f t="shared" si="812"/>
        <v/>
      </c>
      <c r="QI45" s="40" t="str">
        <f t="shared" si="812"/>
        <v/>
      </c>
      <c r="QJ45" s="41" t="str">
        <f t="shared" si="812"/>
        <v/>
      </c>
      <c r="QK45" s="37"/>
      <c r="QL45" s="45"/>
      <c r="QM45" s="45"/>
      <c r="QN45" s="45"/>
      <c r="QO45" s="45"/>
      <c r="QP45" s="45"/>
      <c r="QQ45" s="45"/>
      <c r="QR45" s="45"/>
      <c r="QS45" s="45"/>
      <c r="QT45" s="45"/>
      <c r="QU45" s="45"/>
      <c r="QV45" s="45"/>
      <c r="QW45" s="45"/>
      <c r="QX45" s="45"/>
      <c r="QY45" s="45"/>
      <c r="QZ45" s="45"/>
      <c r="RA45" s="45"/>
      <c r="RB45" s="45"/>
      <c r="RC45" s="45"/>
      <c r="RD45" s="45"/>
      <c r="RE45" s="45"/>
      <c r="RF45" s="45"/>
      <c r="RG45" s="45"/>
      <c r="RH45" s="45"/>
      <c r="RI45" s="47">
        <f t="shared" si="764"/>
        <v>0</v>
      </c>
      <c r="RJ45" s="40" t="str">
        <f t="shared" ref="RJ45:SH45" si="813">IFERROR(QK45/QK$10,"")</f>
        <v/>
      </c>
      <c r="RK45" s="40" t="str">
        <f t="shared" si="813"/>
        <v/>
      </c>
      <c r="RL45" s="40" t="str">
        <f t="shared" si="813"/>
        <v/>
      </c>
      <c r="RM45" s="40" t="str">
        <f t="shared" si="813"/>
        <v/>
      </c>
      <c r="RN45" s="40" t="str">
        <f t="shared" si="813"/>
        <v/>
      </c>
      <c r="RO45" s="40" t="str">
        <f t="shared" si="813"/>
        <v/>
      </c>
      <c r="RP45" s="40" t="str">
        <f t="shared" si="813"/>
        <v/>
      </c>
      <c r="RQ45" s="40" t="str">
        <f t="shared" si="813"/>
        <v/>
      </c>
      <c r="RR45" s="40" t="str">
        <f t="shared" si="813"/>
        <v/>
      </c>
      <c r="RS45" s="40" t="str">
        <f t="shared" si="813"/>
        <v/>
      </c>
      <c r="RT45" s="40" t="str">
        <f t="shared" si="813"/>
        <v/>
      </c>
      <c r="RU45" s="40" t="str">
        <f t="shared" si="813"/>
        <v/>
      </c>
      <c r="RV45" s="40" t="str">
        <f t="shared" si="813"/>
        <v/>
      </c>
      <c r="RW45" s="40" t="str">
        <f t="shared" si="813"/>
        <v/>
      </c>
      <c r="RX45" s="40" t="str">
        <f t="shared" si="813"/>
        <v/>
      </c>
      <c r="RY45" s="40" t="str">
        <f t="shared" si="813"/>
        <v/>
      </c>
      <c r="RZ45" s="40" t="str">
        <f t="shared" si="813"/>
        <v/>
      </c>
      <c r="SA45" s="40" t="str">
        <f t="shared" si="813"/>
        <v/>
      </c>
      <c r="SB45" s="40" t="str">
        <f t="shared" si="813"/>
        <v/>
      </c>
      <c r="SC45" s="40" t="str">
        <f t="shared" si="813"/>
        <v/>
      </c>
      <c r="SD45" s="40" t="str">
        <f t="shared" si="813"/>
        <v/>
      </c>
      <c r="SE45" s="40" t="str">
        <f t="shared" si="813"/>
        <v/>
      </c>
      <c r="SF45" s="40" t="str">
        <f t="shared" si="813"/>
        <v/>
      </c>
      <c r="SG45" s="40" t="str">
        <f t="shared" si="813"/>
        <v/>
      </c>
      <c r="SH45" s="41" t="str">
        <f t="shared" si="813"/>
        <v/>
      </c>
      <c r="SI45" s="37"/>
      <c r="SJ45" s="45"/>
      <c r="SK45" s="45"/>
      <c r="SL45" s="45"/>
      <c r="SM45" s="45"/>
      <c r="SN45" s="45"/>
      <c r="SO45" s="45"/>
      <c r="SP45" s="45"/>
      <c r="SQ45" s="45"/>
      <c r="SR45" s="45"/>
      <c r="SS45" s="45"/>
      <c r="ST45" s="45"/>
      <c r="SU45" s="45"/>
      <c r="SV45" s="45"/>
      <c r="SW45" s="45"/>
      <c r="SX45" s="45"/>
      <c r="SY45" s="45"/>
      <c r="SZ45" s="45"/>
      <c r="TA45" s="45"/>
      <c r="TB45" s="45"/>
      <c r="TC45" s="45"/>
      <c r="TD45" s="45"/>
      <c r="TE45" s="45"/>
      <c r="TF45" s="45"/>
      <c r="TG45" s="47">
        <f t="shared" si="766"/>
        <v>0</v>
      </c>
      <c r="TH45" s="40" t="str">
        <f t="shared" ref="TH45:UA45" si="814">IFERROR(SI45/SI$10,"")</f>
        <v/>
      </c>
      <c r="TI45" s="40" t="str">
        <f t="shared" si="814"/>
        <v/>
      </c>
      <c r="TJ45" s="40" t="str">
        <f t="shared" si="814"/>
        <v/>
      </c>
      <c r="TK45" s="40" t="str">
        <f t="shared" si="814"/>
        <v/>
      </c>
      <c r="TL45" s="40" t="str">
        <f t="shared" si="814"/>
        <v/>
      </c>
      <c r="TM45" s="40" t="str">
        <f t="shared" si="814"/>
        <v/>
      </c>
      <c r="TN45" s="40" t="str">
        <f t="shared" si="814"/>
        <v/>
      </c>
      <c r="TO45" s="40" t="str">
        <f t="shared" si="814"/>
        <v/>
      </c>
      <c r="TP45" s="40" t="str">
        <f t="shared" si="814"/>
        <v/>
      </c>
      <c r="TQ45" s="40" t="str">
        <f t="shared" si="814"/>
        <v/>
      </c>
      <c r="TR45" s="40" t="str">
        <f t="shared" si="814"/>
        <v/>
      </c>
      <c r="TS45" s="40" t="str">
        <f t="shared" si="814"/>
        <v/>
      </c>
      <c r="TT45" s="40" t="str">
        <f t="shared" si="814"/>
        <v/>
      </c>
      <c r="TU45" s="40" t="str">
        <f t="shared" si="814"/>
        <v/>
      </c>
      <c r="TV45" s="40" t="str">
        <f t="shared" si="814"/>
        <v/>
      </c>
      <c r="TW45" s="40" t="str">
        <f t="shared" si="814"/>
        <v/>
      </c>
      <c r="TX45" s="40" t="str">
        <f t="shared" si="814"/>
        <v/>
      </c>
      <c r="TY45" s="40" t="str">
        <f t="shared" si="814"/>
        <v/>
      </c>
      <c r="TZ45" s="40" t="str">
        <f t="shared" si="814"/>
        <v/>
      </c>
      <c r="UA45" s="40" t="str">
        <f t="shared" si="814"/>
        <v/>
      </c>
      <c r="UB45" s="40" t="str">
        <f t="shared" ref="UB45:UG45" si="815">IFERROR(TB45/TB$10,"")</f>
        <v/>
      </c>
      <c r="UC45" s="40" t="str">
        <f t="shared" si="815"/>
        <v/>
      </c>
      <c r="UD45" s="40" t="str">
        <f t="shared" si="815"/>
        <v/>
      </c>
      <c r="UE45" s="40" t="str">
        <f t="shared" si="815"/>
        <v/>
      </c>
      <c r="UF45" s="40" t="str">
        <f t="shared" si="815"/>
        <v/>
      </c>
      <c r="UG45" s="41" t="str">
        <f t="shared" si="815"/>
        <v/>
      </c>
      <c r="UH45" s="37"/>
      <c r="UI45" s="45"/>
      <c r="UJ45" s="45"/>
      <c r="UK45" s="45"/>
      <c r="UL45" s="45"/>
      <c r="UM45" s="45"/>
      <c r="UN45" s="45"/>
      <c r="UO45" s="45"/>
      <c r="UP45" s="45"/>
      <c r="UQ45" s="45"/>
      <c r="UR45" s="45"/>
      <c r="US45" s="45"/>
      <c r="UT45" s="45"/>
      <c r="UU45" s="45"/>
      <c r="UV45" s="45"/>
      <c r="UW45" s="45"/>
      <c r="UX45" s="45"/>
      <c r="UY45" s="45"/>
      <c r="UZ45" s="45"/>
      <c r="VA45" s="45"/>
      <c r="VB45" s="45"/>
      <c r="VC45" s="45"/>
      <c r="VD45" s="45"/>
      <c r="VE45" s="45"/>
      <c r="VF45" s="47">
        <f t="shared" si="769"/>
        <v>0</v>
      </c>
      <c r="VG45" s="40" t="str">
        <f t="shared" ref="VG45:WE45" si="816">IFERROR(UH45/UH$10,"")</f>
        <v/>
      </c>
      <c r="VH45" s="40" t="str">
        <f t="shared" si="816"/>
        <v/>
      </c>
      <c r="VI45" s="40" t="str">
        <f t="shared" si="816"/>
        <v/>
      </c>
      <c r="VJ45" s="40" t="str">
        <f t="shared" si="816"/>
        <v/>
      </c>
      <c r="VK45" s="40" t="str">
        <f t="shared" si="816"/>
        <v/>
      </c>
      <c r="VL45" s="40" t="str">
        <f t="shared" si="816"/>
        <v/>
      </c>
      <c r="VM45" s="40" t="str">
        <f t="shared" si="816"/>
        <v/>
      </c>
      <c r="VN45" s="40" t="str">
        <f t="shared" si="816"/>
        <v/>
      </c>
      <c r="VO45" s="40" t="str">
        <f t="shared" si="816"/>
        <v/>
      </c>
      <c r="VP45" s="40" t="str">
        <f t="shared" si="816"/>
        <v/>
      </c>
      <c r="VQ45" s="40" t="str">
        <f t="shared" si="816"/>
        <v/>
      </c>
      <c r="VR45" s="40" t="str">
        <f t="shared" si="816"/>
        <v/>
      </c>
      <c r="VS45" s="40" t="str">
        <f t="shared" si="816"/>
        <v/>
      </c>
      <c r="VT45" s="40" t="str">
        <f t="shared" si="816"/>
        <v/>
      </c>
      <c r="VU45" s="40" t="str">
        <f t="shared" si="816"/>
        <v/>
      </c>
      <c r="VV45" s="40" t="str">
        <f t="shared" si="816"/>
        <v/>
      </c>
      <c r="VW45" s="40" t="str">
        <f t="shared" si="816"/>
        <v/>
      </c>
      <c r="VX45" s="40" t="str">
        <f t="shared" si="816"/>
        <v/>
      </c>
      <c r="VY45" s="40" t="str">
        <f t="shared" si="816"/>
        <v/>
      </c>
      <c r="VZ45" s="40" t="str">
        <f t="shared" si="816"/>
        <v/>
      </c>
      <c r="WA45" s="40" t="str">
        <f t="shared" si="816"/>
        <v/>
      </c>
      <c r="WB45" s="40" t="str">
        <f t="shared" si="816"/>
        <v/>
      </c>
      <c r="WC45" s="40" t="str">
        <f t="shared" si="816"/>
        <v/>
      </c>
      <c r="WD45" s="40" t="str">
        <f t="shared" si="816"/>
        <v/>
      </c>
      <c r="WE45" s="41" t="str">
        <f t="shared" si="816"/>
        <v/>
      </c>
      <c r="WF45" s="37">
        <f t="shared" ref="WF45:XC45" si="817">SUMIF($C$2:$WE$2,WF$2,$C45:$WE45)</f>
        <v>85.61</v>
      </c>
      <c r="WG45" s="45">
        <f t="shared" si="817"/>
        <v>0</v>
      </c>
      <c r="WH45" s="45">
        <f t="shared" si="817"/>
        <v>10</v>
      </c>
      <c r="WI45" s="45">
        <f t="shared" si="817"/>
        <v>0</v>
      </c>
      <c r="WJ45" s="45">
        <f t="shared" si="817"/>
        <v>0</v>
      </c>
      <c r="WK45" s="45">
        <f t="shared" si="817"/>
        <v>0</v>
      </c>
      <c r="WL45" s="45">
        <f t="shared" si="817"/>
        <v>0</v>
      </c>
      <c r="WM45" s="45">
        <f t="shared" si="817"/>
        <v>0</v>
      </c>
      <c r="WN45" s="45">
        <f t="shared" si="817"/>
        <v>0</v>
      </c>
      <c r="WO45" s="45">
        <f t="shared" si="817"/>
        <v>30.91</v>
      </c>
      <c r="WP45" s="45">
        <f t="shared" si="817"/>
        <v>4.97</v>
      </c>
      <c r="WQ45" s="45">
        <f t="shared" si="817"/>
        <v>0</v>
      </c>
      <c r="WR45" s="45">
        <f t="shared" si="817"/>
        <v>0</v>
      </c>
      <c r="WS45" s="45">
        <f t="shared" si="817"/>
        <v>31.65</v>
      </c>
      <c r="WT45" s="45">
        <f t="shared" si="817"/>
        <v>50.44</v>
      </c>
      <c r="WU45" s="45">
        <f t="shared" si="817"/>
        <v>0</v>
      </c>
      <c r="WV45" s="45">
        <f t="shared" si="817"/>
        <v>0</v>
      </c>
      <c r="WW45" s="45">
        <f t="shared" si="817"/>
        <v>46.16</v>
      </c>
      <c r="WX45" s="45">
        <f t="shared" si="817"/>
        <v>41.19</v>
      </c>
      <c r="WY45" s="45">
        <f t="shared" si="817"/>
        <v>2.5</v>
      </c>
      <c r="WZ45" s="45">
        <f t="shared" si="817"/>
        <v>0</v>
      </c>
      <c r="XA45" s="45">
        <f t="shared" si="817"/>
        <v>0</v>
      </c>
      <c r="XB45" s="45">
        <f t="shared" si="817"/>
        <v>0</v>
      </c>
      <c r="XC45" s="45">
        <f t="shared" si="817"/>
        <v>0</v>
      </c>
      <c r="XD45" s="47">
        <f t="shared" si="772"/>
        <v>303.43</v>
      </c>
      <c r="XE45" s="40">
        <f t="shared" ref="XE45:YC45" si="818">IFERROR(WF45/WF$10,"")</f>
        <v>5.02035295421064e-5</v>
      </c>
      <c r="XF45" s="40">
        <f t="shared" si="818"/>
        <v>0</v>
      </c>
      <c r="XG45" s="40">
        <f t="shared" si="818"/>
        <v>7.52122091798648e-6</v>
      </c>
      <c r="XH45" s="40">
        <f t="shared" si="818"/>
        <v>0</v>
      </c>
      <c r="XI45" s="40">
        <f t="shared" si="818"/>
        <v>0</v>
      </c>
      <c r="XJ45" s="40">
        <f t="shared" si="818"/>
        <v>0</v>
      </c>
      <c r="XK45" s="40">
        <f t="shared" si="818"/>
        <v>0</v>
      </c>
      <c r="XL45" s="40">
        <f t="shared" si="818"/>
        <v>0</v>
      </c>
      <c r="XM45" s="40">
        <f t="shared" si="818"/>
        <v>0</v>
      </c>
      <c r="XN45" s="40">
        <f t="shared" si="818"/>
        <v>1.60880407542591e-5</v>
      </c>
      <c r="XO45" s="40">
        <f t="shared" si="818"/>
        <v>2.24941230143392e-5</v>
      </c>
      <c r="XP45" s="40">
        <f t="shared" si="818"/>
        <v>0</v>
      </c>
      <c r="XQ45" s="40">
        <f t="shared" si="818"/>
        <v>0</v>
      </c>
      <c r="XR45" s="40">
        <f t="shared" si="818"/>
        <v>4.36407312443691e-5</v>
      </c>
      <c r="XS45" s="40">
        <f t="shared" si="818"/>
        <v>1.99765837526876e-5</v>
      </c>
      <c r="XT45" s="40">
        <f t="shared" si="818"/>
        <v>0</v>
      </c>
      <c r="XU45" s="40">
        <f t="shared" si="818"/>
        <v>0</v>
      </c>
      <c r="XV45" s="40">
        <f t="shared" si="818"/>
        <v>2.14439201373963e-5</v>
      </c>
      <c r="XW45" s="40">
        <f t="shared" si="818"/>
        <v>2.56869588631926e-5</v>
      </c>
      <c r="XX45" s="40">
        <f t="shared" si="818"/>
        <v>3.26261348886839e-6</v>
      </c>
      <c r="XY45" s="40">
        <f t="shared" si="818"/>
        <v>0</v>
      </c>
      <c r="XZ45" s="40">
        <f t="shared" si="818"/>
        <v>0</v>
      </c>
      <c r="YA45" s="40">
        <f t="shared" si="818"/>
        <v>0</v>
      </c>
      <c r="YB45" s="40" t="str">
        <f t="shared" si="818"/>
        <v/>
      </c>
      <c r="YC45" s="41">
        <f t="shared" si="818"/>
        <v>1.50435228481251e-5</v>
      </c>
    </row>
    <row r="46" s="18" customFormat="1" customHeight="1" spans="1:653">
      <c r="A46" s="67"/>
      <c r="B46" s="44" t="s">
        <v>98</v>
      </c>
      <c r="C46" s="45"/>
      <c r="D46" s="45"/>
      <c r="E46" s="45"/>
      <c r="F46" s="45"/>
      <c r="G46" s="45"/>
      <c r="H46" s="45"/>
      <c r="I46" s="45"/>
      <c r="J46" s="45"/>
      <c r="K46" s="45"/>
      <c r="L46" s="46"/>
      <c r="M46" s="45"/>
      <c r="N46" s="45"/>
      <c r="O46" s="45"/>
      <c r="P46" s="45"/>
      <c r="Q46" s="46"/>
      <c r="R46" s="45"/>
      <c r="S46" s="40" t="str">
        <f>IFERROR(#REF!/#REF!,"")</f>
        <v/>
      </c>
      <c r="T46" s="45"/>
      <c r="U46" s="45"/>
      <c r="V46" s="45"/>
      <c r="W46" s="45"/>
      <c r="X46" s="46"/>
      <c r="Y46" s="45"/>
      <c r="Z46" s="45"/>
      <c r="AA46" s="47">
        <f t="shared" si="746"/>
        <v>0</v>
      </c>
      <c r="AB46" s="40">
        <f t="shared" ref="AB46:AZ46" si="819">IFERROR(C46/C$10,"")</f>
        <v>0</v>
      </c>
      <c r="AC46" s="40">
        <f t="shared" si="819"/>
        <v>0</v>
      </c>
      <c r="AD46" s="40">
        <f t="shared" si="819"/>
        <v>0</v>
      </c>
      <c r="AE46" s="40">
        <f t="shared" si="819"/>
        <v>0</v>
      </c>
      <c r="AF46" s="40">
        <f t="shared" si="819"/>
        <v>0</v>
      </c>
      <c r="AG46" s="40">
        <f t="shared" si="819"/>
        <v>0</v>
      </c>
      <c r="AH46" s="40">
        <f t="shared" si="819"/>
        <v>0</v>
      </c>
      <c r="AI46" s="40">
        <f t="shared" si="819"/>
        <v>0</v>
      </c>
      <c r="AJ46" s="40">
        <f t="shared" si="819"/>
        <v>0</v>
      </c>
      <c r="AK46" s="40">
        <f t="shared" si="819"/>
        <v>0</v>
      </c>
      <c r="AL46" s="40">
        <f t="shared" si="819"/>
        <v>0</v>
      </c>
      <c r="AM46" s="40">
        <f t="shared" si="819"/>
        <v>0</v>
      </c>
      <c r="AN46" s="40">
        <f t="shared" si="819"/>
        <v>0</v>
      </c>
      <c r="AO46" s="40">
        <f t="shared" si="819"/>
        <v>0</v>
      </c>
      <c r="AP46" s="40">
        <f t="shared" si="819"/>
        <v>0</v>
      </c>
      <c r="AQ46" s="40">
        <f t="shared" si="819"/>
        <v>0</v>
      </c>
      <c r="AR46" s="40" t="str">
        <f t="shared" si="819"/>
        <v/>
      </c>
      <c r="AS46" s="40">
        <f t="shared" si="819"/>
        <v>0</v>
      </c>
      <c r="AT46" s="40">
        <f t="shared" si="819"/>
        <v>0</v>
      </c>
      <c r="AU46" s="40">
        <f t="shared" si="819"/>
        <v>0</v>
      </c>
      <c r="AV46" s="40" t="str">
        <f t="shared" si="819"/>
        <v/>
      </c>
      <c r="AW46" s="40" t="str">
        <f t="shared" si="819"/>
        <v/>
      </c>
      <c r="AX46" s="40" t="str">
        <f t="shared" si="819"/>
        <v/>
      </c>
      <c r="AY46" s="40" t="str">
        <f t="shared" si="819"/>
        <v/>
      </c>
      <c r="AZ46" s="41">
        <f t="shared" si="819"/>
        <v>0</v>
      </c>
      <c r="BA46" s="45"/>
      <c r="BB46" s="45"/>
      <c r="BC46" s="37"/>
      <c r="BD46" s="45"/>
      <c r="BE46" s="45"/>
      <c r="BF46" s="45"/>
      <c r="BG46" s="45"/>
      <c r="BH46" s="45"/>
      <c r="BI46" s="45"/>
      <c r="BJ46" s="46"/>
      <c r="BK46" s="45"/>
      <c r="BL46" s="45"/>
      <c r="BM46" s="45"/>
      <c r="BN46" s="45"/>
      <c r="BO46" s="46"/>
      <c r="BP46" s="45"/>
      <c r="BQ46" s="40" t="str">
        <f>IFERROR(#REF!/#REF!,"")</f>
        <v/>
      </c>
      <c r="BR46" s="46"/>
      <c r="BS46" s="46"/>
      <c r="BT46" s="46"/>
      <c r="BU46" s="45"/>
      <c r="BV46" s="45"/>
      <c r="BW46" s="45"/>
      <c r="BX46" s="45"/>
      <c r="BY46" s="47">
        <f t="shared" si="748"/>
        <v>0</v>
      </c>
      <c r="BZ46" s="40">
        <f t="shared" ref="BZ46:CX46" si="820">IFERROR(BA46/BA$10,"")</f>
        <v>0</v>
      </c>
      <c r="CA46" s="40">
        <f t="shared" si="820"/>
        <v>0</v>
      </c>
      <c r="CB46" s="40">
        <f t="shared" si="820"/>
        <v>0</v>
      </c>
      <c r="CC46" s="40">
        <f t="shared" si="820"/>
        <v>0</v>
      </c>
      <c r="CD46" s="40">
        <f t="shared" si="820"/>
        <v>0</v>
      </c>
      <c r="CE46" s="40">
        <f t="shared" si="820"/>
        <v>0</v>
      </c>
      <c r="CF46" s="40">
        <f t="shared" si="820"/>
        <v>0</v>
      </c>
      <c r="CG46" s="40">
        <f t="shared" si="820"/>
        <v>0</v>
      </c>
      <c r="CH46" s="40">
        <f t="shared" si="820"/>
        <v>0</v>
      </c>
      <c r="CI46" s="40">
        <f t="shared" si="820"/>
        <v>0</v>
      </c>
      <c r="CJ46" s="40">
        <f t="shared" si="820"/>
        <v>0</v>
      </c>
      <c r="CK46" s="40">
        <f t="shared" si="820"/>
        <v>0</v>
      </c>
      <c r="CL46" s="40">
        <f t="shared" si="820"/>
        <v>0</v>
      </c>
      <c r="CM46" s="40">
        <f t="shared" si="820"/>
        <v>0</v>
      </c>
      <c r="CN46" s="40">
        <f t="shared" si="820"/>
        <v>0</v>
      </c>
      <c r="CO46" s="40">
        <f t="shared" si="820"/>
        <v>0</v>
      </c>
      <c r="CP46" s="40" t="str">
        <f t="shared" si="820"/>
        <v/>
      </c>
      <c r="CQ46" s="40">
        <f t="shared" si="820"/>
        <v>0</v>
      </c>
      <c r="CR46" s="40">
        <f t="shared" si="820"/>
        <v>0</v>
      </c>
      <c r="CS46" s="40">
        <f t="shared" si="820"/>
        <v>0</v>
      </c>
      <c r="CT46" s="40" t="str">
        <f t="shared" si="820"/>
        <v/>
      </c>
      <c r="CU46" s="40" t="str">
        <f t="shared" si="820"/>
        <v/>
      </c>
      <c r="CV46" s="40" t="str">
        <f t="shared" si="820"/>
        <v/>
      </c>
      <c r="CW46" s="40" t="str">
        <f t="shared" si="820"/>
        <v/>
      </c>
      <c r="CX46" s="41">
        <f t="shared" si="820"/>
        <v>0</v>
      </c>
      <c r="CY46" s="48"/>
      <c r="CZ46" s="45"/>
      <c r="DA46" s="45"/>
      <c r="DB46" s="45"/>
      <c r="DC46" s="45"/>
      <c r="DD46" s="45"/>
      <c r="DE46" s="45"/>
      <c r="DF46" s="45"/>
      <c r="DG46" s="45"/>
      <c r="DH46" s="46"/>
      <c r="DI46" s="45"/>
      <c r="DJ46" s="45"/>
      <c r="DK46" s="45"/>
      <c r="DL46" s="45"/>
      <c r="DM46" s="46"/>
      <c r="DN46" s="45"/>
      <c r="DO46" s="45"/>
      <c r="DP46" s="46"/>
      <c r="DQ46" s="46"/>
      <c r="DR46" s="46"/>
      <c r="DS46" s="45"/>
      <c r="DT46" s="45"/>
      <c r="DU46" s="45"/>
      <c r="DV46" s="45"/>
      <c r="DW46" s="47">
        <f t="shared" si="750"/>
        <v>0</v>
      </c>
      <c r="DX46" s="40">
        <f t="shared" ref="DX46:EV46" si="821">IFERROR(CY46/CY$10,"")</f>
        <v>0</v>
      </c>
      <c r="DY46" s="40">
        <f t="shared" si="821"/>
        <v>0</v>
      </c>
      <c r="DZ46" s="40">
        <f t="shared" si="821"/>
        <v>0</v>
      </c>
      <c r="EA46" s="40">
        <f t="shared" si="821"/>
        <v>0</v>
      </c>
      <c r="EB46" s="40">
        <f t="shared" si="821"/>
        <v>0</v>
      </c>
      <c r="EC46" s="40">
        <f t="shared" si="821"/>
        <v>0</v>
      </c>
      <c r="ED46" s="40">
        <f t="shared" si="821"/>
        <v>0</v>
      </c>
      <c r="EE46" s="40">
        <f t="shared" si="821"/>
        <v>0</v>
      </c>
      <c r="EF46" s="40">
        <f t="shared" si="821"/>
        <v>0</v>
      </c>
      <c r="EG46" s="40">
        <f t="shared" si="821"/>
        <v>0</v>
      </c>
      <c r="EH46" s="40">
        <f t="shared" si="821"/>
        <v>0</v>
      </c>
      <c r="EI46" s="40">
        <f t="shared" si="821"/>
        <v>0</v>
      </c>
      <c r="EJ46" s="40">
        <f t="shared" si="821"/>
        <v>0</v>
      </c>
      <c r="EK46" s="40">
        <f t="shared" si="821"/>
        <v>0</v>
      </c>
      <c r="EL46" s="40">
        <f t="shared" si="821"/>
        <v>0</v>
      </c>
      <c r="EM46" s="40">
        <f t="shared" si="821"/>
        <v>0</v>
      </c>
      <c r="EN46" s="40">
        <f t="shared" si="821"/>
        <v>0</v>
      </c>
      <c r="EO46" s="40">
        <f t="shared" si="821"/>
        <v>0</v>
      </c>
      <c r="EP46" s="40">
        <f t="shared" si="821"/>
        <v>0</v>
      </c>
      <c r="EQ46" s="40">
        <f t="shared" si="821"/>
        <v>0</v>
      </c>
      <c r="ER46" s="40" t="str">
        <f t="shared" si="821"/>
        <v/>
      </c>
      <c r="ES46" s="40" t="str">
        <f t="shared" si="821"/>
        <v/>
      </c>
      <c r="ET46" s="40" t="str">
        <f t="shared" si="821"/>
        <v/>
      </c>
      <c r="EU46" s="40" t="str">
        <f t="shared" si="821"/>
        <v/>
      </c>
      <c r="EV46" s="41">
        <f t="shared" si="821"/>
        <v>0</v>
      </c>
      <c r="EW46" s="45"/>
      <c r="EX46" s="45"/>
      <c r="EY46" s="45"/>
      <c r="EZ46" s="45"/>
      <c r="FA46" s="45"/>
      <c r="FB46" s="45"/>
      <c r="FC46" s="45"/>
      <c r="FD46" s="45"/>
      <c r="FE46" s="45"/>
      <c r="FF46" s="46"/>
      <c r="FG46" s="45"/>
      <c r="FH46" s="45"/>
      <c r="FI46" s="45"/>
      <c r="FJ46" s="45"/>
      <c r="FK46" s="46"/>
      <c r="FL46" s="45"/>
      <c r="FM46" s="45"/>
      <c r="FN46" s="46"/>
      <c r="FO46" s="46"/>
      <c r="FP46" s="46"/>
      <c r="FQ46" s="45"/>
      <c r="FR46" s="45"/>
      <c r="FS46" s="45"/>
      <c r="FT46" s="45"/>
      <c r="FU46" s="47">
        <f t="shared" si="752"/>
        <v>0</v>
      </c>
      <c r="FV46" s="40">
        <f t="shared" ref="FV46:GT46" si="822">IFERROR(EW46/EW$10,"")</f>
        <v>0</v>
      </c>
      <c r="FW46" s="40">
        <f t="shared" si="822"/>
        <v>0</v>
      </c>
      <c r="FX46" s="40">
        <f t="shared" si="822"/>
        <v>0</v>
      </c>
      <c r="FY46" s="40">
        <f t="shared" si="822"/>
        <v>0</v>
      </c>
      <c r="FZ46" s="40">
        <f t="shared" si="822"/>
        <v>0</v>
      </c>
      <c r="GA46" s="40">
        <f t="shared" si="822"/>
        <v>0</v>
      </c>
      <c r="GB46" s="40">
        <f t="shared" si="822"/>
        <v>0</v>
      </c>
      <c r="GC46" s="40">
        <f t="shared" si="822"/>
        <v>0</v>
      </c>
      <c r="GD46" s="40">
        <f t="shared" si="822"/>
        <v>0</v>
      </c>
      <c r="GE46" s="40">
        <f t="shared" si="822"/>
        <v>0</v>
      </c>
      <c r="GF46" s="40">
        <f t="shared" si="822"/>
        <v>0</v>
      </c>
      <c r="GG46" s="40">
        <f t="shared" si="822"/>
        <v>0</v>
      </c>
      <c r="GH46" s="40">
        <f t="shared" si="822"/>
        <v>0</v>
      </c>
      <c r="GI46" s="40">
        <f t="shared" si="822"/>
        <v>0</v>
      </c>
      <c r="GJ46" s="40">
        <f t="shared" si="822"/>
        <v>0</v>
      </c>
      <c r="GK46" s="40">
        <f t="shared" si="822"/>
        <v>0</v>
      </c>
      <c r="GL46" s="40">
        <f t="shared" si="822"/>
        <v>0</v>
      </c>
      <c r="GM46" s="40">
        <f t="shared" si="822"/>
        <v>0</v>
      </c>
      <c r="GN46" s="40">
        <f t="shared" si="822"/>
        <v>0</v>
      </c>
      <c r="GO46" s="40">
        <f t="shared" si="822"/>
        <v>0</v>
      </c>
      <c r="GP46" s="40" t="str">
        <f t="shared" si="822"/>
        <v/>
      </c>
      <c r="GQ46" s="40" t="str">
        <f t="shared" si="822"/>
        <v/>
      </c>
      <c r="GR46" s="40" t="str">
        <f t="shared" si="822"/>
        <v/>
      </c>
      <c r="GS46" s="40" t="str">
        <f t="shared" si="822"/>
        <v/>
      </c>
      <c r="GT46" s="41">
        <f t="shared" si="822"/>
        <v>0</v>
      </c>
      <c r="GU46" s="45"/>
      <c r="GV46" s="45"/>
      <c r="GW46" s="45"/>
      <c r="GX46" s="45"/>
      <c r="GY46" s="45"/>
      <c r="GZ46" s="45"/>
      <c r="HA46" s="45"/>
      <c r="HB46" s="45"/>
      <c r="HC46" s="45"/>
      <c r="HD46" s="46"/>
      <c r="HE46" s="45"/>
      <c r="HF46" s="45"/>
      <c r="HG46" s="45"/>
      <c r="HH46" s="45"/>
      <c r="HI46" s="46"/>
      <c r="HJ46" s="45"/>
      <c r="HK46" s="45"/>
      <c r="HL46" s="46"/>
      <c r="HM46" s="46"/>
      <c r="HN46" s="46"/>
      <c r="HO46" s="45"/>
      <c r="HP46" s="46"/>
      <c r="HQ46" s="45"/>
      <c r="HR46" s="45"/>
      <c r="HS46" s="47">
        <f t="shared" si="754"/>
        <v>0</v>
      </c>
      <c r="HT46" s="40">
        <f t="shared" ref="HT46:IR46" si="823">IFERROR(GU46/GU$10,"")</f>
        <v>0</v>
      </c>
      <c r="HU46" s="40">
        <f t="shared" si="823"/>
        <v>0</v>
      </c>
      <c r="HV46" s="40">
        <f t="shared" si="823"/>
        <v>0</v>
      </c>
      <c r="HW46" s="40">
        <f t="shared" si="823"/>
        <v>0</v>
      </c>
      <c r="HX46" s="40">
        <f t="shared" si="823"/>
        <v>0</v>
      </c>
      <c r="HY46" s="40">
        <f t="shared" si="823"/>
        <v>0</v>
      </c>
      <c r="HZ46" s="40">
        <f t="shared" si="823"/>
        <v>0</v>
      </c>
      <c r="IA46" s="40">
        <f t="shared" si="823"/>
        <v>0</v>
      </c>
      <c r="IB46" s="40">
        <f t="shared" si="823"/>
        <v>0</v>
      </c>
      <c r="IC46" s="40">
        <f t="shared" si="823"/>
        <v>0</v>
      </c>
      <c r="ID46" s="40">
        <f t="shared" si="823"/>
        <v>0</v>
      </c>
      <c r="IE46" s="40">
        <f t="shared" si="823"/>
        <v>0</v>
      </c>
      <c r="IF46" s="40" t="str">
        <f t="shared" si="823"/>
        <v/>
      </c>
      <c r="IG46" s="40">
        <f t="shared" si="823"/>
        <v>0</v>
      </c>
      <c r="IH46" s="40">
        <f t="shared" si="823"/>
        <v>0</v>
      </c>
      <c r="II46" s="40">
        <f t="shared" si="823"/>
        <v>0</v>
      </c>
      <c r="IJ46" s="40">
        <f t="shared" si="823"/>
        <v>0</v>
      </c>
      <c r="IK46" s="40">
        <f t="shared" si="823"/>
        <v>0</v>
      </c>
      <c r="IL46" s="40">
        <f t="shared" si="823"/>
        <v>0</v>
      </c>
      <c r="IM46" s="40">
        <f t="shared" si="823"/>
        <v>0</v>
      </c>
      <c r="IN46" s="40">
        <f t="shared" si="823"/>
        <v>0</v>
      </c>
      <c r="IO46" s="40">
        <f t="shared" si="823"/>
        <v>0</v>
      </c>
      <c r="IP46" s="40" t="str">
        <f t="shared" si="823"/>
        <v/>
      </c>
      <c r="IQ46" s="40" t="str">
        <f t="shared" si="823"/>
        <v/>
      </c>
      <c r="IR46" s="41">
        <f t="shared" si="823"/>
        <v>0</v>
      </c>
      <c r="IS46" s="45"/>
      <c r="IT46" s="45"/>
      <c r="IU46" s="45"/>
      <c r="IV46" s="45"/>
      <c r="IW46" s="45"/>
      <c r="IX46" s="45"/>
      <c r="IY46" s="45"/>
      <c r="IZ46" s="45"/>
      <c r="JA46" s="45"/>
      <c r="JB46" s="46"/>
      <c r="JC46" s="45"/>
      <c r="JD46" s="45"/>
      <c r="JE46" s="45"/>
      <c r="JF46" s="45"/>
      <c r="JG46" s="46"/>
      <c r="JH46" s="45"/>
      <c r="JI46" s="45"/>
      <c r="JJ46" s="46"/>
      <c r="JK46" s="46"/>
      <c r="JL46" s="46"/>
      <c r="JM46" s="45"/>
      <c r="JN46" s="46"/>
      <c r="JO46" s="45"/>
      <c r="JP46" s="45"/>
      <c r="JQ46" s="47">
        <f t="shared" si="756"/>
        <v>0</v>
      </c>
      <c r="JR46" s="40">
        <f t="shared" ref="JR46:KP46" si="824">IFERROR(IS46/IS$10,"")</f>
        <v>0</v>
      </c>
      <c r="JS46" s="40">
        <f t="shared" si="824"/>
        <v>0</v>
      </c>
      <c r="JT46" s="40">
        <f t="shared" si="824"/>
        <v>0</v>
      </c>
      <c r="JU46" s="40">
        <f t="shared" si="824"/>
        <v>0</v>
      </c>
      <c r="JV46" s="40">
        <f t="shared" si="824"/>
        <v>0</v>
      </c>
      <c r="JW46" s="40">
        <f t="shared" si="824"/>
        <v>0</v>
      </c>
      <c r="JX46" s="40">
        <f t="shared" si="824"/>
        <v>0</v>
      </c>
      <c r="JY46" s="40">
        <f t="shared" si="824"/>
        <v>0</v>
      </c>
      <c r="JZ46" s="40">
        <f t="shared" si="824"/>
        <v>0</v>
      </c>
      <c r="KA46" s="40">
        <f t="shared" si="824"/>
        <v>0</v>
      </c>
      <c r="KB46" s="40">
        <f t="shared" si="824"/>
        <v>0</v>
      </c>
      <c r="KC46" s="40">
        <f t="shared" si="824"/>
        <v>0</v>
      </c>
      <c r="KD46" s="40" t="str">
        <f t="shared" si="824"/>
        <v/>
      </c>
      <c r="KE46" s="40">
        <f t="shared" si="824"/>
        <v>0</v>
      </c>
      <c r="KF46" s="40">
        <f t="shared" si="824"/>
        <v>0</v>
      </c>
      <c r="KG46" s="40" t="str">
        <f t="shared" si="824"/>
        <v/>
      </c>
      <c r="KH46" s="40">
        <f t="shared" si="824"/>
        <v>0</v>
      </c>
      <c r="KI46" s="40">
        <f t="shared" si="824"/>
        <v>0</v>
      </c>
      <c r="KJ46" s="40">
        <f t="shared" si="824"/>
        <v>0</v>
      </c>
      <c r="KK46" s="40">
        <f t="shared" si="824"/>
        <v>0</v>
      </c>
      <c r="KL46" s="40">
        <f t="shared" si="824"/>
        <v>0</v>
      </c>
      <c r="KM46" s="40">
        <f t="shared" si="824"/>
        <v>0</v>
      </c>
      <c r="KN46" s="40">
        <f t="shared" si="824"/>
        <v>0</v>
      </c>
      <c r="KO46" s="40" t="str">
        <f t="shared" si="824"/>
        <v/>
      </c>
      <c r="KP46" s="41">
        <f t="shared" si="824"/>
        <v>0</v>
      </c>
      <c r="KQ46" s="45"/>
      <c r="KR46" s="45"/>
      <c r="KS46" s="45"/>
      <c r="KT46" s="45"/>
      <c r="KU46" s="45"/>
      <c r="KV46" s="45"/>
      <c r="KW46" s="45"/>
      <c r="KX46" s="45"/>
      <c r="KY46" s="45"/>
      <c r="KZ46" s="45"/>
      <c r="LA46" s="45"/>
      <c r="LB46" s="45"/>
      <c r="LC46" s="45"/>
      <c r="LD46" s="45"/>
      <c r="LE46" s="45"/>
      <c r="LF46" s="45"/>
      <c r="LG46" s="45"/>
      <c r="LH46" s="45"/>
      <c r="LI46" s="45"/>
      <c r="LJ46" s="45"/>
      <c r="LK46" s="45"/>
      <c r="LL46" s="45"/>
      <c r="LM46" s="45"/>
      <c r="LN46" s="45"/>
      <c r="LO46" s="47">
        <f t="shared" si="758"/>
        <v>0</v>
      </c>
      <c r="LP46" s="40" t="str">
        <f t="shared" ref="LP46:MN46" si="825">IFERROR(KQ46/KQ$10,"")</f>
        <v/>
      </c>
      <c r="LQ46" s="40" t="str">
        <f t="shared" si="825"/>
        <v/>
      </c>
      <c r="LR46" s="40" t="str">
        <f t="shared" si="825"/>
        <v/>
      </c>
      <c r="LS46" s="40" t="str">
        <f t="shared" si="825"/>
        <v/>
      </c>
      <c r="LT46" s="40" t="str">
        <f t="shared" si="825"/>
        <v/>
      </c>
      <c r="LU46" s="40" t="str">
        <f t="shared" si="825"/>
        <v/>
      </c>
      <c r="LV46" s="40" t="str">
        <f t="shared" si="825"/>
        <v/>
      </c>
      <c r="LW46" s="40" t="str">
        <f t="shared" si="825"/>
        <v/>
      </c>
      <c r="LX46" s="40" t="str">
        <f t="shared" si="825"/>
        <v/>
      </c>
      <c r="LY46" s="40" t="str">
        <f t="shared" si="825"/>
        <v/>
      </c>
      <c r="LZ46" s="40" t="str">
        <f t="shared" si="825"/>
        <v/>
      </c>
      <c r="MA46" s="40" t="str">
        <f t="shared" si="825"/>
        <v/>
      </c>
      <c r="MB46" s="40" t="str">
        <f t="shared" si="825"/>
        <v/>
      </c>
      <c r="MC46" s="40" t="str">
        <f t="shared" si="825"/>
        <v/>
      </c>
      <c r="MD46" s="40" t="str">
        <f t="shared" si="825"/>
        <v/>
      </c>
      <c r="ME46" s="40" t="str">
        <f t="shared" si="825"/>
        <v/>
      </c>
      <c r="MF46" s="40" t="str">
        <f t="shared" si="825"/>
        <v/>
      </c>
      <c r="MG46" s="40" t="str">
        <f t="shared" si="825"/>
        <v/>
      </c>
      <c r="MH46" s="40" t="str">
        <f t="shared" si="825"/>
        <v/>
      </c>
      <c r="MI46" s="40" t="str">
        <f t="shared" si="825"/>
        <v/>
      </c>
      <c r="MJ46" s="40" t="str">
        <f t="shared" si="825"/>
        <v/>
      </c>
      <c r="MK46" s="40" t="str">
        <f t="shared" si="825"/>
        <v/>
      </c>
      <c r="ML46" s="40" t="str">
        <f t="shared" si="825"/>
        <v/>
      </c>
      <c r="MM46" s="40" t="str">
        <f t="shared" si="825"/>
        <v/>
      </c>
      <c r="MN46" s="41" t="str">
        <f t="shared" si="825"/>
        <v/>
      </c>
      <c r="MO46" s="45"/>
      <c r="MP46" s="45"/>
      <c r="MQ46" s="45"/>
      <c r="MR46" s="45"/>
      <c r="MS46" s="45"/>
      <c r="MT46" s="45"/>
      <c r="MU46" s="45"/>
      <c r="MV46" s="45"/>
      <c r="MW46" s="45"/>
      <c r="MX46" s="45"/>
      <c r="MY46" s="45"/>
      <c r="MZ46" s="45"/>
      <c r="NA46" s="45"/>
      <c r="NB46" s="45"/>
      <c r="NC46" s="45"/>
      <c r="ND46" s="45"/>
      <c r="NE46" s="45"/>
      <c r="NF46" s="45"/>
      <c r="NG46" s="45"/>
      <c r="NH46" s="45"/>
      <c r="NI46" s="45"/>
      <c r="NJ46" s="45"/>
      <c r="NK46" s="45"/>
      <c r="NL46" s="45"/>
      <c r="NM46" s="47">
        <f t="shared" si="760"/>
        <v>0</v>
      </c>
      <c r="NN46" s="40" t="str">
        <f t="shared" ref="NN46:OL46" si="826">IFERROR(MO46/MO$10,"")</f>
        <v/>
      </c>
      <c r="NO46" s="40" t="str">
        <f t="shared" si="826"/>
        <v/>
      </c>
      <c r="NP46" s="40" t="str">
        <f t="shared" si="826"/>
        <v/>
      </c>
      <c r="NQ46" s="40" t="str">
        <f t="shared" si="826"/>
        <v/>
      </c>
      <c r="NR46" s="40" t="str">
        <f t="shared" si="826"/>
        <v/>
      </c>
      <c r="NS46" s="40" t="str">
        <f t="shared" si="826"/>
        <v/>
      </c>
      <c r="NT46" s="40" t="str">
        <f t="shared" si="826"/>
        <v/>
      </c>
      <c r="NU46" s="40" t="str">
        <f t="shared" si="826"/>
        <v/>
      </c>
      <c r="NV46" s="40" t="str">
        <f t="shared" si="826"/>
        <v/>
      </c>
      <c r="NW46" s="40" t="str">
        <f t="shared" si="826"/>
        <v/>
      </c>
      <c r="NX46" s="40" t="str">
        <f t="shared" si="826"/>
        <v/>
      </c>
      <c r="NY46" s="40" t="str">
        <f t="shared" si="826"/>
        <v/>
      </c>
      <c r="NZ46" s="40" t="str">
        <f t="shared" si="826"/>
        <v/>
      </c>
      <c r="OA46" s="40" t="str">
        <f t="shared" si="826"/>
        <v/>
      </c>
      <c r="OB46" s="40" t="str">
        <f t="shared" si="826"/>
        <v/>
      </c>
      <c r="OC46" s="40" t="str">
        <f t="shared" si="826"/>
        <v/>
      </c>
      <c r="OD46" s="40" t="str">
        <f t="shared" si="826"/>
        <v/>
      </c>
      <c r="OE46" s="40" t="str">
        <f t="shared" si="826"/>
        <v/>
      </c>
      <c r="OF46" s="40" t="str">
        <f t="shared" si="826"/>
        <v/>
      </c>
      <c r="OG46" s="40" t="str">
        <f t="shared" si="826"/>
        <v/>
      </c>
      <c r="OH46" s="40" t="str">
        <f t="shared" si="826"/>
        <v/>
      </c>
      <c r="OI46" s="40" t="str">
        <f t="shared" si="826"/>
        <v/>
      </c>
      <c r="OJ46" s="40" t="str">
        <f t="shared" si="826"/>
        <v/>
      </c>
      <c r="OK46" s="40" t="str">
        <f t="shared" si="826"/>
        <v/>
      </c>
      <c r="OL46" s="41" t="str">
        <f t="shared" si="826"/>
        <v/>
      </c>
      <c r="OM46" s="45"/>
      <c r="ON46" s="45"/>
      <c r="OO46" s="45"/>
      <c r="OP46" s="45"/>
      <c r="OQ46" s="45"/>
      <c r="OR46" s="45"/>
      <c r="OS46" s="45"/>
      <c r="OT46" s="45"/>
      <c r="OU46" s="45"/>
      <c r="OV46" s="45"/>
      <c r="OW46" s="45"/>
      <c r="OX46" s="45"/>
      <c r="OY46" s="45"/>
      <c r="OZ46" s="45"/>
      <c r="PA46" s="45"/>
      <c r="PB46" s="45"/>
      <c r="PC46" s="45"/>
      <c r="PD46" s="45"/>
      <c r="PE46" s="45"/>
      <c r="PF46" s="45"/>
      <c r="PG46" s="45"/>
      <c r="PH46" s="45"/>
      <c r="PI46" s="45"/>
      <c r="PJ46" s="45"/>
      <c r="PK46" s="47">
        <f t="shared" si="762"/>
        <v>0</v>
      </c>
      <c r="PL46" s="40" t="str">
        <f t="shared" ref="PL46:QJ46" si="827">IFERROR(OM46/OM$10,"")</f>
        <v/>
      </c>
      <c r="PM46" s="40" t="str">
        <f t="shared" si="827"/>
        <v/>
      </c>
      <c r="PN46" s="40" t="str">
        <f t="shared" si="827"/>
        <v/>
      </c>
      <c r="PO46" s="40" t="str">
        <f t="shared" si="827"/>
        <v/>
      </c>
      <c r="PP46" s="40" t="str">
        <f t="shared" si="827"/>
        <v/>
      </c>
      <c r="PQ46" s="40" t="str">
        <f t="shared" si="827"/>
        <v/>
      </c>
      <c r="PR46" s="40" t="str">
        <f t="shared" si="827"/>
        <v/>
      </c>
      <c r="PS46" s="40" t="str">
        <f t="shared" si="827"/>
        <v/>
      </c>
      <c r="PT46" s="40" t="str">
        <f t="shared" si="827"/>
        <v/>
      </c>
      <c r="PU46" s="40" t="str">
        <f t="shared" si="827"/>
        <v/>
      </c>
      <c r="PV46" s="40" t="str">
        <f t="shared" si="827"/>
        <v/>
      </c>
      <c r="PW46" s="40" t="str">
        <f t="shared" si="827"/>
        <v/>
      </c>
      <c r="PX46" s="40" t="str">
        <f t="shared" si="827"/>
        <v/>
      </c>
      <c r="PY46" s="40" t="str">
        <f t="shared" si="827"/>
        <v/>
      </c>
      <c r="PZ46" s="40" t="str">
        <f t="shared" si="827"/>
        <v/>
      </c>
      <c r="QA46" s="40" t="str">
        <f t="shared" si="827"/>
        <v/>
      </c>
      <c r="QB46" s="40" t="str">
        <f t="shared" si="827"/>
        <v/>
      </c>
      <c r="QC46" s="40" t="str">
        <f t="shared" si="827"/>
        <v/>
      </c>
      <c r="QD46" s="40" t="str">
        <f t="shared" si="827"/>
        <v/>
      </c>
      <c r="QE46" s="40" t="str">
        <f t="shared" si="827"/>
        <v/>
      </c>
      <c r="QF46" s="40" t="str">
        <f t="shared" si="827"/>
        <v/>
      </c>
      <c r="QG46" s="40" t="str">
        <f t="shared" si="827"/>
        <v/>
      </c>
      <c r="QH46" s="40" t="str">
        <f t="shared" si="827"/>
        <v/>
      </c>
      <c r="QI46" s="40" t="str">
        <f t="shared" si="827"/>
        <v/>
      </c>
      <c r="QJ46" s="41" t="str">
        <f t="shared" si="827"/>
        <v/>
      </c>
      <c r="QK46" s="45"/>
      <c r="QL46" s="45"/>
      <c r="QM46" s="45"/>
      <c r="QN46" s="45"/>
      <c r="QO46" s="45"/>
      <c r="QP46" s="45"/>
      <c r="QQ46" s="45"/>
      <c r="QR46" s="45"/>
      <c r="QS46" s="45"/>
      <c r="QT46" s="45"/>
      <c r="QU46" s="45"/>
      <c r="QV46" s="45"/>
      <c r="QW46" s="45"/>
      <c r="QX46" s="45"/>
      <c r="QY46" s="45"/>
      <c r="QZ46" s="45"/>
      <c r="RA46" s="45"/>
      <c r="RB46" s="45"/>
      <c r="RC46" s="45"/>
      <c r="RD46" s="45"/>
      <c r="RE46" s="45"/>
      <c r="RF46" s="45"/>
      <c r="RG46" s="45"/>
      <c r="RH46" s="45"/>
      <c r="RI46" s="47">
        <f t="shared" si="764"/>
        <v>0</v>
      </c>
      <c r="RJ46" s="40" t="str">
        <f t="shared" ref="RJ46:SH46" si="828">IFERROR(QK46/QK$10,"")</f>
        <v/>
      </c>
      <c r="RK46" s="40" t="str">
        <f t="shared" si="828"/>
        <v/>
      </c>
      <c r="RL46" s="40" t="str">
        <f t="shared" si="828"/>
        <v/>
      </c>
      <c r="RM46" s="40" t="str">
        <f t="shared" si="828"/>
        <v/>
      </c>
      <c r="RN46" s="40" t="str">
        <f t="shared" si="828"/>
        <v/>
      </c>
      <c r="RO46" s="40" t="str">
        <f t="shared" si="828"/>
        <v/>
      </c>
      <c r="RP46" s="40" t="str">
        <f t="shared" si="828"/>
        <v/>
      </c>
      <c r="RQ46" s="40" t="str">
        <f t="shared" si="828"/>
        <v/>
      </c>
      <c r="RR46" s="40" t="str">
        <f t="shared" si="828"/>
        <v/>
      </c>
      <c r="RS46" s="40" t="str">
        <f t="shared" si="828"/>
        <v/>
      </c>
      <c r="RT46" s="40" t="str">
        <f t="shared" si="828"/>
        <v/>
      </c>
      <c r="RU46" s="40" t="str">
        <f t="shared" si="828"/>
        <v/>
      </c>
      <c r="RV46" s="40" t="str">
        <f t="shared" si="828"/>
        <v/>
      </c>
      <c r="RW46" s="40" t="str">
        <f t="shared" si="828"/>
        <v/>
      </c>
      <c r="RX46" s="40" t="str">
        <f t="shared" si="828"/>
        <v/>
      </c>
      <c r="RY46" s="40" t="str">
        <f t="shared" si="828"/>
        <v/>
      </c>
      <c r="RZ46" s="40" t="str">
        <f t="shared" si="828"/>
        <v/>
      </c>
      <c r="SA46" s="40" t="str">
        <f t="shared" si="828"/>
        <v/>
      </c>
      <c r="SB46" s="40" t="str">
        <f t="shared" si="828"/>
        <v/>
      </c>
      <c r="SC46" s="40" t="str">
        <f t="shared" si="828"/>
        <v/>
      </c>
      <c r="SD46" s="40" t="str">
        <f t="shared" si="828"/>
        <v/>
      </c>
      <c r="SE46" s="40" t="str">
        <f t="shared" si="828"/>
        <v/>
      </c>
      <c r="SF46" s="40" t="str">
        <f t="shared" si="828"/>
        <v/>
      </c>
      <c r="SG46" s="40" t="str">
        <f t="shared" si="828"/>
        <v/>
      </c>
      <c r="SH46" s="41" t="str">
        <f t="shared" si="828"/>
        <v/>
      </c>
      <c r="SI46" s="45"/>
      <c r="SJ46" s="45"/>
      <c r="SK46" s="45"/>
      <c r="SL46" s="45"/>
      <c r="SM46" s="45"/>
      <c r="SN46" s="45"/>
      <c r="SO46" s="45"/>
      <c r="SP46" s="45"/>
      <c r="SQ46" s="45"/>
      <c r="SR46" s="45"/>
      <c r="SS46" s="45"/>
      <c r="ST46" s="45"/>
      <c r="SU46" s="45"/>
      <c r="SV46" s="45"/>
      <c r="SW46" s="45"/>
      <c r="SX46" s="45"/>
      <c r="SY46" s="45"/>
      <c r="SZ46" s="45"/>
      <c r="TA46" s="45"/>
      <c r="TB46" s="45"/>
      <c r="TC46" s="45"/>
      <c r="TD46" s="45"/>
      <c r="TE46" s="45"/>
      <c r="TF46" s="45"/>
      <c r="TG46" s="47">
        <f t="shared" si="766"/>
        <v>0</v>
      </c>
      <c r="TH46" s="40" t="str">
        <f t="shared" ref="TH46:UA46" si="829">IFERROR(SI46/SI$10,"")</f>
        <v/>
      </c>
      <c r="TI46" s="40" t="str">
        <f t="shared" si="829"/>
        <v/>
      </c>
      <c r="TJ46" s="40" t="str">
        <f t="shared" si="829"/>
        <v/>
      </c>
      <c r="TK46" s="40" t="str">
        <f t="shared" si="829"/>
        <v/>
      </c>
      <c r="TL46" s="40" t="str">
        <f t="shared" si="829"/>
        <v/>
      </c>
      <c r="TM46" s="40" t="str">
        <f t="shared" si="829"/>
        <v/>
      </c>
      <c r="TN46" s="40" t="str">
        <f t="shared" si="829"/>
        <v/>
      </c>
      <c r="TO46" s="40" t="str">
        <f t="shared" si="829"/>
        <v/>
      </c>
      <c r="TP46" s="40" t="str">
        <f t="shared" si="829"/>
        <v/>
      </c>
      <c r="TQ46" s="40" t="str">
        <f t="shared" si="829"/>
        <v/>
      </c>
      <c r="TR46" s="40" t="str">
        <f t="shared" si="829"/>
        <v/>
      </c>
      <c r="TS46" s="40" t="str">
        <f t="shared" si="829"/>
        <v/>
      </c>
      <c r="TT46" s="40" t="str">
        <f t="shared" si="829"/>
        <v/>
      </c>
      <c r="TU46" s="40" t="str">
        <f t="shared" si="829"/>
        <v/>
      </c>
      <c r="TV46" s="40" t="str">
        <f t="shared" si="829"/>
        <v/>
      </c>
      <c r="TW46" s="40" t="str">
        <f t="shared" si="829"/>
        <v/>
      </c>
      <c r="TX46" s="40" t="str">
        <f t="shared" si="829"/>
        <v/>
      </c>
      <c r="TY46" s="40" t="str">
        <f t="shared" si="829"/>
        <v/>
      </c>
      <c r="TZ46" s="40" t="str">
        <f t="shared" si="829"/>
        <v/>
      </c>
      <c r="UA46" s="40" t="str">
        <f t="shared" si="829"/>
        <v/>
      </c>
      <c r="UB46" s="40" t="str">
        <f t="shared" ref="UB46:UG46" si="830">IFERROR(TB46/TB$10,"")</f>
        <v/>
      </c>
      <c r="UC46" s="40" t="str">
        <f t="shared" si="830"/>
        <v/>
      </c>
      <c r="UD46" s="40" t="str">
        <f t="shared" si="830"/>
        <v/>
      </c>
      <c r="UE46" s="40" t="str">
        <f t="shared" si="830"/>
        <v/>
      </c>
      <c r="UF46" s="40" t="str">
        <f t="shared" si="830"/>
        <v/>
      </c>
      <c r="UG46" s="41" t="str">
        <f t="shared" si="830"/>
        <v/>
      </c>
      <c r="UH46" s="45"/>
      <c r="UI46" s="45"/>
      <c r="UJ46" s="45"/>
      <c r="UK46" s="45"/>
      <c r="UL46" s="45"/>
      <c r="UM46" s="45"/>
      <c r="UN46" s="45"/>
      <c r="UO46" s="45"/>
      <c r="UP46" s="45"/>
      <c r="UQ46" s="45"/>
      <c r="UR46" s="45"/>
      <c r="US46" s="45"/>
      <c r="UT46" s="45"/>
      <c r="UU46" s="45"/>
      <c r="UV46" s="45"/>
      <c r="UW46" s="45"/>
      <c r="UX46" s="45"/>
      <c r="UY46" s="45"/>
      <c r="UZ46" s="45"/>
      <c r="VA46" s="45"/>
      <c r="VB46" s="45"/>
      <c r="VC46" s="45"/>
      <c r="VD46" s="45"/>
      <c r="VE46" s="45"/>
      <c r="VF46" s="47">
        <f t="shared" si="769"/>
        <v>0</v>
      </c>
      <c r="VG46" s="40" t="str">
        <f t="shared" ref="VG46:WE46" si="831">IFERROR(UH46/UH$10,"")</f>
        <v/>
      </c>
      <c r="VH46" s="40" t="str">
        <f t="shared" si="831"/>
        <v/>
      </c>
      <c r="VI46" s="40" t="str">
        <f t="shared" si="831"/>
        <v/>
      </c>
      <c r="VJ46" s="40" t="str">
        <f t="shared" si="831"/>
        <v/>
      </c>
      <c r="VK46" s="40" t="str">
        <f t="shared" si="831"/>
        <v/>
      </c>
      <c r="VL46" s="40" t="str">
        <f t="shared" si="831"/>
        <v/>
      </c>
      <c r="VM46" s="40" t="str">
        <f t="shared" si="831"/>
        <v/>
      </c>
      <c r="VN46" s="40" t="str">
        <f t="shared" si="831"/>
        <v/>
      </c>
      <c r="VO46" s="40" t="str">
        <f t="shared" si="831"/>
        <v/>
      </c>
      <c r="VP46" s="40" t="str">
        <f t="shared" si="831"/>
        <v/>
      </c>
      <c r="VQ46" s="40" t="str">
        <f t="shared" si="831"/>
        <v/>
      </c>
      <c r="VR46" s="40" t="str">
        <f t="shared" si="831"/>
        <v/>
      </c>
      <c r="VS46" s="40" t="str">
        <f t="shared" si="831"/>
        <v/>
      </c>
      <c r="VT46" s="40" t="str">
        <f t="shared" si="831"/>
        <v/>
      </c>
      <c r="VU46" s="40" t="str">
        <f t="shared" si="831"/>
        <v/>
      </c>
      <c r="VV46" s="40" t="str">
        <f t="shared" si="831"/>
        <v/>
      </c>
      <c r="VW46" s="40" t="str">
        <f t="shared" si="831"/>
        <v/>
      </c>
      <c r="VX46" s="40" t="str">
        <f t="shared" si="831"/>
        <v/>
      </c>
      <c r="VY46" s="40" t="str">
        <f t="shared" si="831"/>
        <v/>
      </c>
      <c r="VZ46" s="40" t="str">
        <f t="shared" si="831"/>
        <v/>
      </c>
      <c r="WA46" s="40" t="str">
        <f t="shared" si="831"/>
        <v/>
      </c>
      <c r="WB46" s="40" t="str">
        <f t="shared" si="831"/>
        <v/>
      </c>
      <c r="WC46" s="40" t="str">
        <f t="shared" si="831"/>
        <v/>
      </c>
      <c r="WD46" s="40" t="str">
        <f t="shared" si="831"/>
        <v/>
      </c>
      <c r="WE46" s="41" t="str">
        <f t="shared" si="831"/>
        <v/>
      </c>
      <c r="WF46" s="45">
        <f t="shared" ref="WF46:XC46" si="832">SUMIF($C$2:$WE$2,WF$2,$C46:$WE46)</f>
        <v>0</v>
      </c>
      <c r="WG46" s="45">
        <f t="shared" si="832"/>
        <v>0</v>
      </c>
      <c r="WH46" s="45">
        <f t="shared" si="832"/>
        <v>0</v>
      </c>
      <c r="WI46" s="45">
        <f t="shared" si="832"/>
        <v>0</v>
      </c>
      <c r="WJ46" s="45">
        <f t="shared" si="832"/>
        <v>0</v>
      </c>
      <c r="WK46" s="45">
        <f t="shared" si="832"/>
        <v>0</v>
      </c>
      <c r="WL46" s="45">
        <f t="shared" si="832"/>
        <v>0</v>
      </c>
      <c r="WM46" s="45">
        <f t="shared" si="832"/>
        <v>0</v>
      </c>
      <c r="WN46" s="45">
        <f t="shared" si="832"/>
        <v>0</v>
      </c>
      <c r="WO46" s="45">
        <f t="shared" si="832"/>
        <v>0</v>
      </c>
      <c r="WP46" s="45">
        <f t="shared" si="832"/>
        <v>0</v>
      </c>
      <c r="WQ46" s="45">
        <f t="shared" si="832"/>
        <v>0</v>
      </c>
      <c r="WR46" s="45">
        <f t="shared" si="832"/>
        <v>0</v>
      </c>
      <c r="WS46" s="45">
        <f t="shared" si="832"/>
        <v>0</v>
      </c>
      <c r="WT46" s="45">
        <f t="shared" si="832"/>
        <v>0</v>
      </c>
      <c r="WU46" s="45">
        <f t="shared" si="832"/>
        <v>0</v>
      </c>
      <c r="WV46" s="45">
        <f t="shared" si="832"/>
        <v>0</v>
      </c>
      <c r="WW46" s="45">
        <f t="shared" si="832"/>
        <v>0</v>
      </c>
      <c r="WX46" s="45">
        <f t="shared" si="832"/>
        <v>0</v>
      </c>
      <c r="WY46" s="45">
        <f t="shared" si="832"/>
        <v>0</v>
      </c>
      <c r="WZ46" s="45">
        <f t="shared" si="832"/>
        <v>0</v>
      </c>
      <c r="XA46" s="45">
        <f t="shared" si="832"/>
        <v>0</v>
      </c>
      <c r="XB46" s="45">
        <f t="shared" si="832"/>
        <v>0</v>
      </c>
      <c r="XC46" s="45">
        <f t="shared" si="832"/>
        <v>0</v>
      </c>
      <c r="XD46" s="47">
        <f t="shared" si="772"/>
        <v>0</v>
      </c>
      <c r="XE46" s="40">
        <f t="shared" ref="XE46:YC46" si="833">IFERROR(WF46/WF$10,"")</f>
        <v>0</v>
      </c>
      <c r="XF46" s="40">
        <f t="shared" si="833"/>
        <v>0</v>
      </c>
      <c r="XG46" s="40">
        <f t="shared" si="833"/>
        <v>0</v>
      </c>
      <c r="XH46" s="40">
        <f t="shared" si="833"/>
        <v>0</v>
      </c>
      <c r="XI46" s="40">
        <f t="shared" si="833"/>
        <v>0</v>
      </c>
      <c r="XJ46" s="40">
        <f t="shared" si="833"/>
        <v>0</v>
      </c>
      <c r="XK46" s="40">
        <f t="shared" si="833"/>
        <v>0</v>
      </c>
      <c r="XL46" s="40">
        <f t="shared" si="833"/>
        <v>0</v>
      </c>
      <c r="XM46" s="40">
        <f t="shared" si="833"/>
        <v>0</v>
      </c>
      <c r="XN46" s="40">
        <f t="shared" si="833"/>
        <v>0</v>
      </c>
      <c r="XO46" s="40">
        <f t="shared" si="833"/>
        <v>0</v>
      </c>
      <c r="XP46" s="40">
        <f t="shared" si="833"/>
        <v>0</v>
      </c>
      <c r="XQ46" s="40">
        <f t="shared" si="833"/>
        <v>0</v>
      </c>
      <c r="XR46" s="40">
        <f t="shared" si="833"/>
        <v>0</v>
      </c>
      <c r="XS46" s="40">
        <f t="shared" si="833"/>
        <v>0</v>
      </c>
      <c r="XT46" s="40">
        <f t="shared" si="833"/>
        <v>0</v>
      </c>
      <c r="XU46" s="40">
        <f t="shared" si="833"/>
        <v>0</v>
      </c>
      <c r="XV46" s="40">
        <f t="shared" si="833"/>
        <v>0</v>
      </c>
      <c r="XW46" s="40">
        <f t="shared" si="833"/>
        <v>0</v>
      </c>
      <c r="XX46" s="40">
        <f t="shared" si="833"/>
        <v>0</v>
      </c>
      <c r="XY46" s="40">
        <f t="shared" si="833"/>
        <v>0</v>
      </c>
      <c r="XZ46" s="40">
        <f t="shared" si="833"/>
        <v>0</v>
      </c>
      <c r="YA46" s="40">
        <f t="shared" si="833"/>
        <v>0</v>
      </c>
      <c r="YB46" s="40" t="str">
        <f t="shared" si="833"/>
        <v/>
      </c>
      <c r="YC46" s="41">
        <f t="shared" si="833"/>
        <v>0</v>
      </c>
    </row>
    <row r="47" s="18" customFormat="1" customHeight="1" spans="1:653">
      <c r="A47" s="67"/>
      <c r="B47" s="44" t="s">
        <v>99</v>
      </c>
      <c r="C47" s="45"/>
      <c r="D47" s="45"/>
      <c r="E47" s="45"/>
      <c r="F47" s="45"/>
      <c r="G47" s="45"/>
      <c r="H47" s="45"/>
      <c r="I47" s="45"/>
      <c r="J47" s="45"/>
      <c r="K47" s="45"/>
      <c r="L47" s="46"/>
      <c r="M47" s="45"/>
      <c r="N47" s="45"/>
      <c r="O47" s="45"/>
      <c r="P47" s="45"/>
      <c r="Q47" s="46"/>
      <c r="R47" s="45"/>
      <c r="S47" s="40" t="str">
        <f>IFERROR(#REF!/#REF!,"")</f>
        <v/>
      </c>
      <c r="T47" s="45"/>
      <c r="U47" s="45"/>
      <c r="V47" s="45"/>
      <c r="W47" s="45"/>
      <c r="X47" s="46"/>
      <c r="Y47" s="45"/>
      <c r="Z47" s="45"/>
      <c r="AA47" s="47">
        <f t="shared" si="746"/>
        <v>0</v>
      </c>
      <c r="AB47" s="40">
        <f t="shared" ref="AB47:AZ47" si="834">IFERROR(C47/C$10,"")</f>
        <v>0</v>
      </c>
      <c r="AC47" s="40">
        <f t="shared" si="834"/>
        <v>0</v>
      </c>
      <c r="AD47" s="40">
        <f t="shared" si="834"/>
        <v>0</v>
      </c>
      <c r="AE47" s="40">
        <f t="shared" si="834"/>
        <v>0</v>
      </c>
      <c r="AF47" s="40">
        <f t="shared" si="834"/>
        <v>0</v>
      </c>
      <c r="AG47" s="40">
        <f t="shared" si="834"/>
        <v>0</v>
      </c>
      <c r="AH47" s="40">
        <f t="shared" si="834"/>
        <v>0</v>
      </c>
      <c r="AI47" s="40">
        <f t="shared" si="834"/>
        <v>0</v>
      </c>
      <c r="AJ47" s="40">
        <f t="shared" si="834"/>
        <v>0</v>
      </c>
      <c r="AK47" s="40">
        <f t="shared" si="834"/>
        <v>0</v>
      </c>
      <c r="AL47" s="40">
        <f t="shared" si="834"/>
        <v>0</v>
      </c>
      <c r="AM47" s="40">
        <f t="shared" si="834"/>
        <v>0</v>
      </c>
      <c r="AN47" s="40">
        <f t="shared" si="834"/>
        <v>0</v>
      </c>
      <c r="AO47" s="40">
        <f t="shared" si="834"/>
        <v>0</v>
      </c>
      <c r="AP47" s="40">
        <f t="shared" si="834"/>
        <v>0</v>
      </c>
      <c r="AQ47" s="40">
        <f t="shared" si="834"/>
        <v>0</v>
      </c>
      <c r="AR47" s="40" t="str">
        <f t="shared" si="834"/>
        <v/>
      </c>
      <c r="AS47" s="40">
        <f t="shared" si="834"/>
        <v>0</v>
      </c>
      <c r="AT47" s="40">
        <f t="shared" si="834"/>
        <v>0</v>
      </c>
      <c r="AU47" s="40">
        <f t="shared" si="834"/>
        <v>0</v>
      </c>
      <c r="AV47" s="40" t="str">
        <f t="shared" si="834"/>
        <v/>
      </c>
      <c r="AW47" s="40" t="str">
        <f t="shared" si="834"/>
        <v/>
      </c>
      <c r="AX47" s="40" t="str">
        <f t="shared" si="834"/>
        <v/>
      </c>
      <c r="AY47" s="40" t="str">
        <f t="shared" si="834"/>
        <v/>
      </c>
      <c r="AZ47" s="41">
        <f t="shared" si="834"/>
        <v>0</v>
      </c>
      <c r="BA47" s="45"/>
      <c r="BB47" s="45"/>
      <c r="BC47" s="45"/>
      <c r="BD47" s="45"/>
      <c r="BE47" s="45"/>
      <c r="BF47" s="45"/>
      <c r="BG47" s="45"/>
      <c r="BH47" s="45"/>
      <c r="BI47" s="45"/>
      <c r="BJ47" s="46"/>
      <c r="BK47" s="45"/>
      <c r="BL47" s="45"/>
      <c r="BM47" s="45"/>
      <c r="BN47" s="45"/>
      <c r="BO47" s="46"/>
      <c r="BP47" s="45"/>
      <c r="BQ47" s="40" t="str">
        <f>IFERROR(#REF!/#REF!,"")</f>
        <v/>
      </c>
      <c r="BR47" s="46"/>
      <c r="BS47" s="46"/>
      <c r="BT47" s="46"/>
      <c r="BU47" s="45"/>
      <c r="BV47" s="45"/>
      <c r="BW47" s="45"/>
      <c r="BX47" s="45"/>
      <c r="BY47" s="47">
        <f t="shared" si="748"/>
        <v>0</v>
      </c>
      <c r="BZ47" s="40">
        <f t="shared" ref="BZ47:CX47" si="835">IFERROR(BA47/BA$10,"")</f>
        <v>0</v>
      </c>
      <c r="CA47" s="40">
        <f t="shared" si="835"/>
        <v>0</v>
      </c>
      <c r="CB47" s="40">
        <f t="shared" si="835"/>
        <v>0</v>
      </c>
      <c r="CC47" s="40">
        <f t="shared" si="835"/>
        <v>0</v>
      </c>
      <c r="CD47" s="40">
        <f t="shared" si="835"/>
        <v>0</v>
      </c>
      <c r="CE47" s="40">
        <f t="shared" si="835"/>
        <v>0</v>
      </c>
      <c r="CF47" s="40">
        <f t="shared" si="835"/>
        <v>0</v>
      </c>
      <c r="CG47" s="40">
        <f t="shared" si="835"/>
        <v>0</v>
      </c>
      <c r="CH47" s="40">
        <f t="shared" si="835"/>
        <v>0</v>
      </c>
      <c r="CI47" s="40">
        <f t="shared" si="835"/>
        <v>0</v>
      </c>
      <c r="CJ47" s="40">
        <f t="shared" si="835"/>
        <v>0</v>
      </c>
      <c r="CK47" s="40">
        <f t="shared" si="835"/>
        <v>0</v>
      </c>
      <c r="CL47" s="40">
        <f t="shared" si="835"/>
        <v>0</v>
      </c>
      <c r="CM47" s="40">
        <f t="shared" si="835"/>
        <v>0</v>
      </c>
      <c r="CN47" s="40">
        <f t="shared" si="835"/>
        <v>0</v>
      </c>
      <c r="CO47" s="40">
        <f t="shared" si="835"/>
        <v>0</v>
      </c>
      <c r="CP47" s="40" t="str">
        <f t="shared" si="835"/>
        <v/>
      </c>
      <c r="CQ47" s="40">
        <f t="shared" si="835"/>
        <v>0</v>
      </c>
      <c r="CR47" s="40">
        <f t="shared" si="835"/>
        <v>0</v>
      </c>
      <c r="CS47" s="40">
        <f t="shared" si="835"/>
        <v>0</v>
      </c>
      <c r="CT47" s="40" t="str">
        <f t="shared" si="835"/>
        <v/>
      </c>
      <c r="CU47" s="40" t="str">
        <f t="shared" si="835"/>
        <v/>
      </c>
      <c r="CV47" s="40" t="str">
        <f t="shared" si="835"/>
        <v/>
      </c>
      <c r="CW47" s="40" t="str">
        <f t="shared" si="835"/>
        <v/>
      </c>
      <c r="CX47" s="41">
        <f t="shared" si="835"/>
        <v>0</v>
      </c>
      <c r="CY47" s="48"/>
      <c r="CZ47" s="45"/>
      <c r="DA47" s="45"/>
      <c r="DB47" s="45"/>
      <c r="DC47" s="45"/>
      <c r="DD47" s="45"/>
      <c r="DE47" s="45"/>
      <c r="DF47" s="45"/>
      <c r="DG47" s="45"/>
      <c r="DH47" s="46"/>
      <c r="DI47" s="45"/>
      <c r="DJ47" s="45"/>
      <c r="DK47" s="45"/>
      <c r="DL47" s="45"/>
      <c r="DM47" s="46"/>
      <c r="DN47" s="45"/>
      <c r="DO47" s="45"/>
      <c r="DP47" s="46"/>
      <c r="DQ47" s="46"/>
      <c r="DR47" s="46"/>
      <c r="DS47" s="45"/>
      <c r="DT47" s="45"/>
      <c r="DU47" s="45"/>
      <c r="DV47" s="45"/>
      <c r="DW47" s="47">
        <f t="shared" si="750"/>
        <v>0</v>
      </c>
      <c r="DX47" s="40">
        <f t="shared" ref="DX47:EV47" si="836">IFERROR(CY47/CY$10,"")</f>
        <v>0</v>
      </c>
      <c r="DY47" s="40">
        <f t="shared" si="836"/>
        <v>0</v>
      </c>
      <c r="DZ47" s="40">
        <f t="shared" si="836"/>
        <v>0</v>
      </c>
      <c r="EA47" s="40">
        <f t="shared" si="836"/>
        <v>0</v>
      </c>
      <c r="EB47" s="40">
        <f t="shared" si="836"/>
        <v>0</v>
      </c>
      <c r="EC47" s="40">
        <f t="shared" si="836"/>
        <v>0</v>
      </c>
      <c r="ED47" s="40">
        <f t="shared" si="836"/>
        <v>0</v>
      </c>
      <c r="EE47" s="40">
        <f t="shared" si="836"/>
        <v>0</v>
      </c>
      <c r="EF47" s="40">
        <f t="shared" si="836"/>
        <v>0</v>
      </c>
      <c r="EG47" s="40">
        <f t="shared" si="836"/>
        <v>0</v>
      </c>
      <c r="EH47" s="40">
        <f t="shared" si="836"/>
        <v>0</v>
      </c>
      <c r="EI47" s="40">
        <f t="shared" si="836"/>
        <v>0</v>
      </c>
      <c r="EJ47" s="40">
        <f t="shared" si="836"/>
        <v>0</v>
      </c>
      <c r="EK47" s="40">
        <f t="shared" si="836"/>
        <v>0</v>
      </c>
      <c r="EL47" s="40">
        <f t="shared" si="836"/>
        <v>0</v>
      </c>
      <c r="EM47" s="40">
        <f t="shared" si="836"/>
        <v>0</v>
      </c>
      <c r="EN47" s="40">
        <f t="shared" si="836"/>
        <v>0</v>
      </c>
      <c r="EO47" s="40">
        <f t="shared" si="836"/>
        <v>0</v>
      </c>
      <c r="EP47" s="40">
        <f t="shared" si="836"/>
        <v>0</v>
      </c>
      <c r="EQ47" s="40">
        <f t="shared" si="836"/>
        <v>0</v>
      </c>
      <c r="ER47" s="40" t="str">
        <f t="shared" si="836"/>
        <v/>
      </c>
      <c r="ES47" s="40" t="str">
        <f t="shared" si="836"/>
        <v/>
      </c>
      <c r="ET47" s="40" t="str">
        <f t="shared" si="836"/>
        <v/>
      </c>
      <c r="EU47" s="40" t="str">
        <f t="shared" si="836"/>
        <v/>
      </c>
      <c r="EV47" s="41">
        <f t="shared" si="836"/>
        <v>0</v>
      </c>
      <c r="EW47" s="45"/>
      <c r="EX47" s="45"/>
      <c r="EY47" s="45"/>
      <c r="EZ47" s="45"/>
      <c r="FA47" s="45"/>
      <c r="FB47" s="45"/>
      <c r="FC47" s="45"/>
      <c r="FD47" s="45"/>
      <c r="FE47" s="45"/>
      <c r="FF47" s="46"/>
      <c r="FG47" s="45"/>
      <c r="FH47" s="45"/>
      <c r="FI47" s="45"/>
      <c r="FJ47" s="45"/>
      <c r="FK47" s="46"/>
      <c r="FL47" s="45"/>
      <c r="FM47" s="45"/>
      <c r="FN47" s="46"/>
      <c r="FO47" s="46"/>
      <c r="FP47" s="46"/>
      <c r="FQ47" s="45"/>
      <c r="FR47" s="45"/>
      <c r="FS47" s="45"/>
      <c r="FT47" s="45"/>
      <c r="FU47" s="47">
        <f t="shared" si="752"/>
        <v>0</v>
      </c>
      <c r="FV47" s="40">
        <f t="shared" ref="FV47:GT47" si="837">IFERROR(EW47/EW$10,"")</f>
        <v>0</v>
      </c>
      <c r="FW47" s="40">
        <f t="shared" si="837"/>
        <v>0</v>
      </c>
      <c r="FX47" s="40">
        <f t="shared" si="837"/>
        <v>0</v>
      </c>
      <c r="FY47" s="40">
        <f t="shared" si="837"/>
        <v>0</v>
      </c>
      <c r="FZ47" s="40">
        <f t="shared" si="837"/>
        <v>0</v>
      </c>
      <c r="GA47" s="40">
        <f t="shared" si="837"/>
        <v>0</v>
      </c>
      <c r="GB47" s="40">
        <f t="shared" si="837"/>
        <v>0</v>
      </c>
      <c r="GC47" s="40">
        <f t="shared" si="837"/>
        <v>0</v>
      </c>
      <c r="GD47" s="40">
        <f t="shared" si="837"/>
        <v>0</v>
      </c>
      <c r="GE47" s="40">
        <f t="shared" si="837"/>
        <v>0</v>
      </c>
      <c r="GF47" s="40">
        <f t="shared" si="837"/>
        <v>0</v>
      </c>
      <c r="GG47" s="40">
        <f t="shared" si="837"/>
        <v>0</v>
      </c>
      <c r="GH47" s="40">
        <f t="shared" si="837"/>
        <v>0</v>
      </c>
      <c r="GI47" s="40">
        <f t="shared" si="837"/>
        <v>0</v>
      </c>
      <c r="GJ47" s="40">
        <f t="shared" si="837"/>
        <v>0</v>
      </c>
      <c r="GK47" s="40">
        <f t="shared" si="837"/>
        <v>0</v>
      </c>
      <c r="GL47" s="40">
        <f t="shared" si="837"/>
        <v>0</v>
      </c>
      <c r="GM47" s="40">
        <f t="shared" si="837"/>
        <v>0</v>
      </c>
      <c r="GN47" s="40">
        <f t="shared" si="837"/>
        <v>0</v>
      </c>
      <c r="GO47" s="40">
        <f t="shared" si="837"/>
        <v>0</v>
      </c>
      <c r="GP47" s="40" t="str">
        <f t="shared" si="837"/>
        <v/>
      </c>
      <c r="GQ47" s="40" t="str">
        <f t="shared" si="837"/>
        <v/>
      </c>
      <c r="GR47" s="40" t="str">
        <f t="shared" si="837"/>
        <v/>
      </c>
      <c r="GS47" s="40" t="str">
        <f t="shared" si="837"/>
        <v/>
      </c>
      <c r="GT47" s="41">
        <f t="shared" si="837"/>
        <v>0</v>
      </c>
      <c r="GU47" s="45"/>
      <c r="GV47" s="45"/>
      <c r="GW47" s="45"/>
      <c r="GX47" s="45"/>
      <c r="GY47" s="45"/>
      <c r="GZ47" s="45"/>
      <c r="HA47" s="45"/>
      <c r="HB47" s="45"/>
      <c r="HC47" s="45"/>
      <c r="HD47" s="46"/>
      <c r="HE47" s="45"/>
      <c r="HF47" s="45"/>
      <c r="HG47" s="45"/>
      <c r="HH47" s="45"/>
      <c r="HI47" s="46"/>
      <c r="HJ47" s="45"/>
      <c r="HK47" s="45"/>
      <c r="HL47" s="46"/>
      <c r="HM47" s="46"/>
      <c r="HN47" s="46"/>
      <c r="HO47" s="45"/>
      <c r="HP47" s="46"/>
      <c r="HQ47" s="45"/>
      <c r="HR47" s="45"/>
      <c r="HS47" s="47">
        <f t="shared" si="754"/>
        <v>0</v>
      </c>
      <c r="HT47" s="40">
        <f t="shared" ref="HT47:IR47" si="838">IFERROR(GU47/GU$10,"")</f>
        <v>0</v>
      </c>
      <c r="HU47" s="40">
        <f t="shared" si="838"/>
        <v>0</v>
      </c>
      <c r="HV47" s="40">
        <f t="shared" si="838"/>
        <v>0</v>
      </c>
      <c r="HW47" s="40">
        <f t="shared" si="838"/>
        <v>0</v>
      </c>
      <c r="HX47" s="40">
        <f t="shared" si="838"/>
        <v>0</v>
      </c>
      <c r="HY47" s="40">
        <f t="shared" si="838"/>
        <v>0</v>
      </c>
      <c r="HZ47" s="40">
        <f t="shared" si="838"/>
        <v>0</v>
      </c>
      <c r="IA47" s="40">
        <f t="shared" si="838"/>
        <v>0</v>
      </c>
      <c r="IB47" s="40">
        <f t="shared" si="838"/>
        <v>0</v>
      </c>
      <c r="IC47" s="40">
        <f t="shared" si="838"/>
        <v>0</v>
      </c>
      <c r="ID47" s="40">
        <f t="shared" si="838"/>
        <v>0</v>
      </c>
      <c r="IE47" s="40">
        <f t="shared" si="838"/>
        <v>0</v>
      </c>
      <c r="IF47" s="40" t="str">
        <f t="shared" si="838"/>
        <v/>
      </c>
      <c r="IG47" s="40">
        <f t="shared" si="838"/>
        <v>0</v>
      </c>
      <c r="IH47" s="40">
        <f t="shared" si="838"/>
        <v>0</v>
      </c>
      <c r="II47" s="40">
        <f t="shared" si="838"/>
        <v>0</v>
      </c>
      <c r="IJ47" s="40">
        <f t="shared" si="838"/>
        <v>0</v>
      </c>
      <c r="IK47" s="40">
        <f t="shared" si="838"/>
        <v>0</v>
      </c>
      <c r="IL47" s="40">
        <f t="shared" si="838"/>
        <v>0</v>
      </c>
      <c r="IM47" s="40">
        <f t="shared" si="838"/>
        <v>0</v>
      </c>
      <c r="IN47" s="40">
        <f t="shared" si="838"/>
        <v>0</v>
      </c>
      <c r="IO47" s="40">
        <f t="shared" si="838"/>
        <v>0</v>
      </c>
      <c r="IP47" s="40" t="str">
        <f t="shared" si="838"/>
        <v/>
      </c>
      <c r="IQ47" s="40" t="str">
        <f t="shared" si="838"/>
        <v/>
      </c>
      <c r="IR47" s="41">
        <f t="shared" si="838"/>
        <v>0</v>
      </c>
      <c r="IS47" s="45"/>
      <c r="IT47" s="45"/>
      <c r="IU47" s="45"/>
      <c r="IV47" s="45"/>
      <c r="IW47" s="45"/>
      <c r="IX47" s="45"/>
      <c r="IY47" s="45"/>
      <c r="IZ47" s="45"/>
      <c r="JA47" s="45"/>
      <c r="JB47" s="46"/>
      <c r="JC47" s="45"/>
      <c r="JD47" s="45"/>
      <c r="JE47" s="45"/>
      <c r="JF47" s="45"/>
      <c r="JG47" s="46"/>
      <c r="JH47" s="45"/>
      <c r="JI47" s="45"/>
      <c r="JJ47" s="46"/>
      <c r="JK47" s="46"/>
      <c r="JL47" s="46"/>
      <c r="JM47" s="45"/>
      <c r="JN47" s="46"/>
      <c r="JO47" s="45"/>
      <c r="JP47" s="45"/>
      <c r="JQ47" s="47">
        <f t="shared" si="756"/>
        <v>0</v>
      </c>
      <c r="JR47" s="40">
        <f t="shared" ref="JR47:KP47" si="839">IFERROR(IS47/IS$10,"")</f>
        <v>0</v>
      </c>
      <c r="JS47" s="40">
        <f t="shared" si="839"/>
        <v>0</v>
      </c>
      <c r="JT47" s="40">
        <f t="shared" si="839"/>
        <v>0</v>
      </c>
      <c r="JU47" s="40">
        <f t="shared" si="839"/>
        <v>0</v>
      </c>
      <c r="JV47" s="40">
        <f t="shared" si="839"/>
        <v>0</v>
      </c>
      <c r="JW47" s="40">
        <f t="shared" si="839"/>
        <v>0</v>
      </c>
      <c r="JX47" s="40">
        <f t="shared" si="839"/>
        <v>0</v>
      </c>
      <c r="JY47" s="40">
        <f t="shared" si="839"/>
        <v>0</v>
      </c>
      <c r="JZ47" s="40">
        <f t="shared" si="839"/>
        <v>0</v>
      </c>
      <c r="KA47" s="40">
        <f t="shared" si="839"/>
        <v>0</v>
      </c>
      <c r="KB47" s="40">
        <f t="shared" si="839"/>
        <v>0</v>
      </c>
      <c r="KC47" s="40">
        <f t="shared" si="839"/>
        <v>0</v>
      </c>
      <c r="KD47" s="40" t="str">
        <f t="shared" si="839"/>
        <v/>
      </c>
      <c r="KE47" s="40">
        <f t="shared" si="839"/>
        <v>0</v>
      </c>
      <c r="KF47" s="40">
        <f t="shared" si="839"/>
        <v>0</v>
      </c>
      <c r="KG47" s="40" t="str">
        <f t="shared" si="839"/>
        <v/>
      </c>
      <c r="KH47" s="40">
        <f t="shared" si="839"/>
        <v>0</v>
      </c>
      <c r="KI47" s="40">
        <f t="shared" si="839"/>
        <v>0</v>
      </c>
      <c r="KJ47" s="40">
        <f t="shared" si="839"/>
        <v>0</v>
      </c>
      <c r="KK47" s="40">
        <f t="shared" si="839"/>
        <v>0</v>
      </c>
      <c r="KL47" s="40">
        <f t="shared" si="839"/>
        <v>0</v>
      </c>
      <c r="KM47" s="40">
        <f t="shared" si="839"/>
        <v>0</v>
      </c>
      <c r="KN47" s="40">
        <f t="shared" si="839"/>
        <v>0</v>
      </c>
      <c r="KO47" s="40" t="str">
        <f t="shared" si="839"/>
        <v/>
      </c>
      <c r="KP47" s="41">
        <f t="shared" si="839"/>
        <v>0</v>
      </c>
      <c r="KQ47" s="45"/>
      <c r="KR47" s="45"/>
      <c r="KS47" s="45"/>
      <c r="KT47" s="45"/>
      <c r="KU47" s="45"/>
      <c r="KV47" s="45"/>
      <c r="KW47" s="45"/>
      <c r="KX47" s="45"/>
      <c r="KY47" s="45"/>
      <c r="KZ47" s="45"/>
      <c r="LA47" s="45"/>
      <c r="LB47" s="45"/>
      <c r="LC47" s="45"/>
      <c r="LD47" s="45"/>
      <c r="LE47" s="45"/>
      <c r="LF47" s="45"/>
      <c r="LG47" s="45"/>
      <c r="LH47" s="45"/>
      <c r="LI47" s="45"/>
      <c r="LJ47" s="45"/>
      <c r="LK47" s="45"/>
      <c r="LL47" s="45"/>
      <c r="LM47" s="45"/>
      <c r="LN47" s="45"/>
      <c r="LO47" s="47">
        <f t="shared" si="758"/>
        <v>0</v>
      </c>
      <c r="LP47" s="40" t="str">
        <f t="shared" ref="LP47:MN47" si="840">IFERROR(KQ47/KQ$10,"")</f>
        <v/>
      </c>
      <c r="LQ47" s="40" t="str">
        <f t="shared" si="840"/>
        <v/>
      </c>
      <c r="LR47" s="40" t="str">
        <f t="shared" si="840"/>
        <v/>
      </c>
      <c r="LS47" s="40" t="str">
        <f t="shared" si="840"/>
        <v/>
      </c>
      <c r="LT47" s="40" t="str">
        <f t="shared" si="840"/>
        <v/>
      </c>
      <c r="LU47" s="40" t="str">
        <f t="shared" si="840"/>
        <v/>
      </c>
      <c r="LV47" s="40" t="str">
        <f t="shared" si="840"/>
        <v/>
      </c>
      <c r="LW47" s="40" t="str">
        <f t="shared" si="840"/>
        <v/>
      </c>
      <c r="LX47" s="40" t="str">
        <f t="shared" si="840"/>
        <v/>
      </c>
      <c r="LY47" s="40" t="str">
        <f t="shared" si="840"/>
        <v/>
      </c>
      <c r="LZ47" s="40" t="str">
        <f t="shared" si="840"/>
        <v/>
      </c>
      <c r="MA47" s="40" t="str">
        <f t="shared" si="840"/>
        <v/>
      </c>
      <c r="MB47" s="40" t="str">
        <f t="shared" si="840"/>
        <v/>
      </c>
      <c r="MC47" s="40" t="str">
        <f t="shared" si="840"/>
        <v/>
      </c>
      <c r="MD47" s="40" t="str">
        <f t="shared" si="840"/>
        <v/>
      </c>
      <c r="ME47" s="40" t="str">
        <f t="shared" si="840"/>
        <v/>
      </c>
      <c r="MF47" s="40" t="str">
        <f t="shared" si="840"/>
        <v/>
      </c>
      <c r="MG47" s="40" t="str">
        <f t="shared" si="840"/>
        <v/>
      </c>
      <c r="MH47" s="40" t="str">
        <f t="shared" si="840"/>
        <v/>
      </c>
      <c r="MI47" s="40" t="str">
        <f t="shared" si="840"/>
        <v/>
      </c>
      <c r="MJ47" s="40" t="str">
        <f t="shared" si="840"/>
        <v/>
      </c>
      <c r="MK47" s="40" t="str">
        <f t="shared" si="840"/>
        <v/>
      </c>
      <c r="ML47" s="40" t="str">
        <f t="shared" si="840"/>
        <v/>
      </c>
      <c r="MM47" s="40" t="str">
        <f t="shared" si="840"/>
        <v/>
      </c>
      <c r="MN47" s="41" t="str">
        <f t="shared" si="840"/>
        <v/>
      </c>
      <c r="MO47" s="45"/>
      <c r="MP47" s="45"/>
      <c r="MQ47" s="45"/>
      <c r="MR47" s="45"/>
      <c r="MS47" s="45"/>
      <c r="MT47" s="45"/>
      <c r="MU47" s="45"/>
      <c r="MV47" s="45"/>
      <c r="MW47" s="45"/>
      <c r="MX47" s="45"/>
      <c r="MY47" s="45"/>
      <c r="MZ47" s="45"/>
      <c r="NA47" s="45"/>
      <c r="NB47" s="45"/>
      <c r="NC47" s="45"/>
      <c r="ND47" s="45"/>
      <c r="NE47" s="45"/>
      <c r="NF47" s="45"/>
      <c r="NG47" s="45"/>
      <c r="NH47" s="45"/>
      <c r="NI47" s="45"/>
      <c r="NJ47" s="45"/>
      <c r="NK47" s="45"/>
      <c r="NL47" s="45"/>
      <c r="NM47" s="47">
        <f t="shared" si="760"/>
        <v>0</v>
      </c>
      <c r="NN47" s="40" t="str">
        <f t="shared" ref="NN47:OL47" si="841">IFERROR(MO47/MO$10,"")</f>
        <v/>
      </c>
      <c r="NO47" s="40" t="str">
        <f t="shared" si="841"/>
        <v/>
      </c>
      <c r="NP47" s="40" t="str">
        <f t="shared" si="841"/>
        <v/>
      </c>
      <c r="NQ47" s="40" t="str">
        <f t="shared" si="841"/>
        <v/>
      </c>
      <c r="NR47" s="40" t="str">
        <f t="shared" si="841"/>
        <v/>
      </c>
      <c r="NS47" s="40" t="str">
        <f t="shared" si="841"/>
        <v/>
      </c>
      <c r="NT47" s="40" t="str">
        <f t="shared" si="841"/>
        <v/>
      </c>
      <c r="NU47" s="40" t="str">
        <f t="shared" si="841"/>
        <v/>
      </c>
      <c r="NV47" s="40" t="str">
        <f t="shared" si="841"/>
        <v/>
      </c>
      <c r="NW47" s="40" t="str">
        <f t="shared" si="841"/>
        <v/>
      </c>
      <c r="NX47" s="40" t="str">
        <f t="shared" si="841"/>
        <v/>
      </c>
      <c r="NY47" s="40" t="str">
        <f t="shared" si="841"/>
        <v/>
      </c>
      <c r="NZ47" s="40" t="str">
        <f t="shared" si="841"/>
        <v/>
      </c>
      <c r="OA47" s="40" t="str">
        <f t="shared" si="841"/>
        <v/>
      </c>
      <c r="OB47" s="40" t="str">
        <f t="shared" si="841"/>
        <v/>
      </c>
      <c r="OC47" s="40" t="str">
        <f t="shared" si="841"/>
        <v/>
      </c>
      <c r="OD47" s="40" t="str">
        <f t="shared" si="841"/>
        <v/>
      </c>
      <c r="OE47" s="40" t="str">
        <f t="shared" si="841"/>
        <v/>
      </c>
      <c r="OF47" s="40" t="str">
        <f t="shared" si="841"/>
        <v/>
      </c>
      <c r="OG47" s="40" t="str">
        <f t="shared" si="841"/>
        <v/>
      </c>
      <c r="OH47" s="40" t="str">
        <f t="shared" si="841"/>
        <v/>
      </c>
      <c r="OI47" s="40" t="str">
        <f t="shared" si="841"/>
        <v/>
      </c>
      <c r="OJ47" s="40" t="str">
        <f t="shared" si="841"/>
        <v/>
      </c>
      <c r="OK47" s="40" t="str">
        <f t="shared" si="841"/>
        <v/>
      </c>
      <c r="OL47" s="41" t="str">
        <f t="shared" si="841"/>
        <v/>
      </c>
      <c r="OM47" s="45"/>
      <c r="ON47" s="45"/>
      <c r="OO47" s="45"/>
      <c r="OP47" s="45"/>
      <c r="OQ47" s="45"/>
      <c r="OR47" s="45"/>
      <c r="OS47" s="45"/>
      <c r="OT47" s="45"/>
      <c r="OU47" s="45"/>
      <c r="OV47" s="45"/>
      <c r="OW47" s="45"/>
      <c r="OX47" s="45"/>
      <c r="OY47" s="45"/>
      <c r="OZ47" s="45"/>
      <c r="PA47" s="45"/>
      <c r="PB47" s="45"/>
      <c r="PC47" s="45"/>
      <c r="PD47" s="45"/>
      <c r="PE47" s="45"/>
      <c r="PF47" s="45"/>
      <c r="PG47" s="45"/>
      <c r="PH47" s="45"/>
      <c r="PI47" s="45"/>
      <c r="PJ47" s="45"/>
      <c r="PK47" s="47">
        <f t="shared" si="762"/>
        <v>0</v>
      </c>
      <c r="PL47" s="40" t="str">
        <f t="shared" ref="PL47:QJ47" si="842">IFERROR(OM47/OM$10,"")</f>
        <v/>
      </c>
      <c r="PM47" s="40" t="str">
        <f t="shared" si="842"/>
        <v/>
      </c>
      <c r="PN47" s="40" t="str">
        <f t="shared" si="842"/>
        <v/>
      </c>
      <c r="PO47" s="40" t="str">
        <f t="shared" si="842"/>
        <v/>
      </c>
      <c r="PP47" s="40" t="str">
        <f t="shared" si="842"/>
        <v/>
      </c>
      <c r="PQ47" s="40" t="str">
        <f t="shared" si="842"/>
        <v/>
      </c>
      <c r="PR47" s="40" t="str">
        <f t="shared" si="842"/>
        <v/>
      </c>
      <c r="PS47" s="40" t="str">
        <f t="shared" si="842"/>
        <v/>
      </c>
      <c r="PT47" s="40" t="str">
        <f t="shared" si="842"/>
        <v/>
      </c>
      <c r="PU47" s="40" t="str">
        <f t="shared" si="842"/>
        <v/>
      </c>
      <c r="PV47" s="40" t="str">
        <f t="shared" si="842"/>
        <v/>
      </c>
      <c r="PW47" s="40" t="str">
        <f t="shared" si="842"/>
        <v/>
      </c>
      <c r="PX47" s="40" t="str">
        <f t="shared" si="842"/>
        <v/>
      </c>
      <c r="PY47" s="40" t="str">
        <f t="shared" si="842"/>
        <v/>
      </c>
      <c r="PZ47" s="40" t="str">
        <f t="shared" si="842"/>
        <v/>
      </c>
      <c r="QA47" s="40" t="str">
        <f t="shared" si="842"/>
        <v/>
      </c>
      <c r="QB47" s="40" t="str">
        <f t="shared" si="842"/>
        <v/>
      </c>
      <c r="QC47" s="40" t="str">
        <f t="shared" si="842"/>
        <v/>
      </c>
      <c r="QD47" s="40" t="str">
        <f t="shared" si="842"/>
        <v/>
      </c>
      <c r="QE47" s="40" t="str">
        <f t="shared" si="842"/>
        <v/>
      </c>
      <c r="QF47" s="40" t="str">
        <f t="shared" si="842"/>
        <v/>
      </c>
      <c r="QG47" s="40" t="str">
        <f t="shared" si="842"/>
        <v/>
      </c>
      <c r="QH47" s="40" t="str">
        <f t="shared" si="842"/>
        <v/>
      </c>
      <c r="QI47" s="40" t="str">
        <f t="shared" si="842"/>
        <v/>
      </c>
      <c r="QJ47" s="41" t="str">
        <f t="shared" si="842"/>
        <v/>
      </c>
      <c r="QK47" s="45"/>
      <c r="QL47" s="45"/>
      <c r="QM47" s="45"/>
      <c r="QN47" s="45"/>
      <c r="QO47" s="45"/>
      <c r="QP47" s="45"/>
      <c r="QQ47" s="45"/>
      <c r="QR47" s="45"/>
      <c r="QS47" s="45"/>
      <c r="QT47" s="45"/>
      <c r="QU47" s="45"/>
      <c r="QV47" s="45"/>
      <c r="QW47" s="45"/>
      <c r="QX47" s="45"/>
      <c r="QY47" s="45"/>
      <c r="QZ47" s="45"/>
      <c r="RA47" s="45"/>
      <c r="RB47" s="45"/>
      <c r="RC47" s="45"/>
      <c r="RD47" s="45"/>
      <c r="RE47" s="45"/>
      <c r="RF47" s="45"/>
      <c r="RG47" s="45"/>
      <c r="RH47" s="45"/>
      <c r="RI47" s="47">
        <f t="shared" si="764"/>
        <v>0</v>
      </c>
      <c r="RJ47" s="40" t="str">
        <f t="shared" ref="RJ47:SH47" si="843">IFERROR(QK47/QK$10,"")</f>
        <v/>
      </c>
      <c r="RK47" s="40" t="str">
        <f t="shared" si="843"/>
        <v/>
      </c>
      <c r="RL47" s="40" t="str">
        <f t="shared" si="843"/>
        <v/>
      </c>
      <c r="RM47" s="40" t="str">
        <f t="shared" si="843"/>
        <v/>
      </c>
      <c r="RN47" s="40" t="str">
        <f t="shared" si="843"/>
        <v/>
      </c>
      <c r="RO47" s="40" t="str">
        <f t="shared" si="843"/>
        <v/>
      </c>
      <c r="RP47" s="40" t="str">
        <f t="shared" si="843"/>
        <v/>
      </c>
      <c r="RQ47" s="40" t="str">
        <f t="shared" si="843"/>
        <v/>
      </c>
      <c r="RR47" s="40" t="str">
        <f t="shared" si="843"/>
        <v/>
      </c>
      <c r="RS47" s="40" t="str">
        <f t="shared" si="843"/>
        <v/>
      </c>
      <c r="RT47" s="40" t="str">
        <f t="shared" si="843"/>
        <v/>
      </c>
      <c r="RU47" s="40" t="str">
        <f t="shared" si="843"/>
        <v/>
      </c>
      <c r="RV47" s="40" t="str">
        <f t="shared" si="843"/>
        <v/>
      </c>
      <c r="RW47" s="40" t="str">
        <f t="shared" si="843"/>
        <v/>
      </c>
      <c r="RX47" s="40" t="str">
        <f t="shared" si="843"/>
        <v/>
      </c>
      <c r="RY47" s="40" t="str">
        <f t="shared" si="843"/>
        <v/>
      </c>
      <c r="RZ47" s="40" t="str">
        <f t="shared" si="843"/>
        <v/>
      </c>
      <c r="SA47" s="40" t="str">
        <f t="shared" si="843"/>
        <v/>
      </c>
      <c r="SB47" s="40" t="str">
        <f t="shared" si="843"/>
        <v/>
      </c>
      <c r="SC47" s="40" t="str">
        <f t="shared" si="843"/>
        <v/>
      </c>
      <c r="SD47" s="40" t="str">
        <f t="shared" si="843"/>
        <v/>
      </c>
      <c r="SE47" s="40" t="str">
        <f t="shared" si="843"/>
        <v/>
      </c>
      <c r="SF47" s="40" t="str">
        <f t="shared" si="843"/>
        <v/>
      </c>
      <c r="SG47" s="40" t="str">
        <f t="shared" si="843"/>
        <v/>
      </c>
      <c r="SH47" s="41" t="str">
        <f t="shared" si="843"/>
        <v/>
      </c>
      <c r="SI47" s="45"/>
      <c r="SJ47" s="45"/>
      <c r="SK47" s="45"/>
      <c r="SL47" s="45"/>
      <c r="SM47" s="45"/>
      <c r="SN47" s="45"/>
      <c r="SO47" s="45"/>
      <c r="SP47" s="45"/>
      <c r="SQ47" s="45"/>
      <c r="SR47" s="45"/>
      <c r="SS47" s="45"/>
      <c r="ST47" s="45"/>
      <c r="SU47" s="45"/>
      <c r="SV47" s="45"/>
      <c r="SW47" s="45"/>
      <c r="SX47" s="45"/>
      <c r="SY47" s="45"/>
      <c r="SZ47" s="45"/>
      <c r="TA47" s="45"/>
      <c r="TB47" s="45"/>
      <c r="TC47" s="45"/>
      <c r="TD47" s="45"/>
      <c r="TE47" s="45"/>
      <c r="TF47" s="45"/>
      <c r="TG47" s="47">
        <f t="shared" si="766"/>
        <v>0</v>
      </c>
      <c r="TH47" s="40" t="str">
        <f t="shared" ref="TH47:UA47" si="844">IFERROR(SI47/SI$10,"")</f>
        <v/>
      </c>
      <c r="TI47" s="40" t="str">
        <f t="shared" si="844"/>
        <v/>
      </c>
      <c r="TJ47" s="40" t="str">
        <f t="shared" si="844"/>
        <v/>
      </c>
      <c r="TK47" s="40" t="str">
        <f t="shared" si="844"/>
        <v/>
      </c>
      <c r="TL47" s="40" t="str">
        <f t="shared" si="844"/>
        <v/>
      </c>
      <c r="TM47" s="40" t="str">
        <f t="shared" si="844"/>
        <v/>
      </c>
      <c r="TN47" s="40" t="str">
        <f t="shared" si="844"/>
        <v/>
      </c>
      <c r="TO47" s="40" t="str">
        <f t="shared" si="844"/>
        <v/>
      </c>
      <c r="TP47" s="40" t="str">
        <f t="shared" si="844"/>
        <v/>
      </c>
      <c r="TQ47" s="40" t="str">
        <f t="shared" si="844"/>
        <v/>
      </c>
      <c r="TR47" s="40" t="str">
        <f t="shared" si="844"/>
        <v/>
      </c>
      <c r="TS47" s="40" t="str">
        <f t="shared" si="844"/>
        <v/>
      </c>
      <c r="TT47" s="40" t="str">
        <f t="shared" si="844"/>
        <v/>
      </c>
      <c r="TU47" s="40" t="str">
        <f t="shared" si="844"/>
        <v/>
      </c>
      <c r="TV47" s="40" t="str">
        <f t="shared" si="844"/>
        <v/>
      </c>
      <c r="TW47" s="40" t="str">
        <f t="shared" si="844"/>
        <v/>
      </c>
      <c r="TX47" s="40" t="str">
        <f t="shared" si="844"/>
        <v/>
      </c>
      <c r="TY47" s="40" t="str">
        <f t="shared" si="844"/>
        <v/>
      </c>
      <c r="TZ47" s="40" t="str">
        <f t="shared" si="844"/>
        <v/>
      </c>
      <c r="UA47" s="40" t="str">
        <f t="shared" si="844"/>
        <v/>
      </c>
      <c r="UB47" s="40" t="str">
        <f t="shared" ref="UB47:UG47" si="845">IFERROR(TB47/TB$10,"")</f>
        <v/>
      </c>
      <c r="UC47" s="40" t="str">
        <f t="shared" si="845"/>
        <v/>
      </c>
      <c r="UD47" s="40" t="str">
        <f t="shared" si="845"/>
        <v/>
      </c>
      <c r="UE47" s="40" t="str">
        <f t="shared" si="845"/>
        <v/>
      </c>
      <c r="UF47" s="40" t="str">
        <f t="shared" si="845"/>
        <v/>
      </c>
      <c r="UG47" s="41" t="str">
        <f t="shared" si="845"/>
        <v/>
      </c>
      <c r="UH47" s="45"/>
      <c r="UI47" s="45"/>
      <c r="UJ47" s="45"/>
      <c r="UK47" s="45"/>
      <c r="UL47" s="45"/>
      <c r="UM47" s="45"/>
      <c r="UN47" s="45"/>
      <c r="UO47" s="45"/>
      <c r="UP47" s="45"/>
      <c r="UQ47" s="45"/>
      <c r="UR47" s="45"/>
      <c r="US47" s="45"/>
      <c r="UT47" s="45"/>
      <c r="UU47" s="45"/>
      <c r="UV47" s="45"/>
      <c r="UW47" s="45"/>
      <c r="UX47" s="45"/>
      <c r="UY47" s="45"/>
      <c r="UZ47" s="45"/>
      <c r="VA47" s="45"/>
      <c r="VB47" s="45"/>
      <c r="VC47" s="45"/>
      <c r="VD47" s="45"/>
      <c r="VE47" s="45"/>
      <c r="VF47" s="47">
        <f t="shared" si="769"/>
        <v>0</v>
      </c>
      <c r="VG47" s="40" t="str">
        <f t="shared" ref="VG47:WE47" si="846">IFERROR(UH47/UH$10,"")</f>
        <v/>
      </c>
      <c r="VH47" s="40" t="str">
        <f t="shared" si="846"/>
        <v/>
      </c>
      <c r="VI47" s="40" t="str">
        <f t="shared" si="846"/>
        <v/>
      </c>
      <c r="VJ47" s="40" t="str">
        <f t="shared" si="846"/>
        <v/>
      </c>
      <c r="VK47" s="40" t="str">
        <f t="shared" si="846"/>
        <v/>
      </c>
      <c r="VL47" s="40" t="str">
        <f t="shared" si="846"/>
        <v/>
      </c>
      <c r="VM47" s="40" t="str">
        <f t="shared" si="846"/>
        <v/>
      </c>
      <c r="VN47" s="40" t="str">
        <f t="shared" si="846"/>
        <v/>
      </c>
      <c r="VO47" s="40" t="str">
        <f t="shared" si="846"/>
        <v/>
      </c>
      <c r="VP47" s="40" t="str">
        <f t="shared" si="846"/>
        <v/>
      </c>
      <c r="VQ47" s="40" t="str">
        <f t="shared" si="846"/>
        <v/>
      </c>
      <c r="VR47" s="40" t="str">
        <f t="shared" si="846"/>
        <v/>
      </c>
      <c r="VS47" s="40" t="str">
        <f t="shared" si="846"/>
        <v/>
      </c>
      <c r="VT47" s="40" t="str">
        <f t="shared" si="846"/>
        <v/>
      </c>
      <c r="VU47" s="40" t="str">
        <f t="shared" si="846"/>
        <v/>
      </c>
      <c r="VV47" s="40" t="str">
        <f t="shared" si="846"/>
        <v/>
      </c>
      <c r="VW47" s="40" t="str">
        <f t="shared" si="846"/>
        <v/>
      </c>
      <c r="VX47" s="40" t="str">
        <f t="shared" si="846"/>
        <v/>
      </c>
      <c r="VY47" s="40" t="str">
        <f t="shared" si="846"/>
        <v/>
      </c>
      <c r="VZ47" s="40" t="str">
        <f t="shared" si="846"/>
        <v/>
      </c>
      <c r="WA47" s="40" t="str">
        <f t="shared" si="846"/>
        <v/>
      </c>
      <c r="WB47" s="40" t="str">
        <f t="shared" si="846"/>
        <v/>
      </c>
      <c r="WC47" s="40" t="str">
        <f t="shared" si="846"/>
        <v/>
      </c>
      <c r="WD47" s="40" t="str">
        <f t="shared" si="846"/>
        <v/>
      </c>
      <c r="WE47" s="41" t="str">
        <f t="shared" si="846"/>
        <v/>
      </c>
      <c r="WF47" s="45">
        <f t="shared" ref="WF47:XC47" si="847">SUMIF($C$2:$WE$2,WF$2,$C47:$WE47)</f>
        <v>0</v>
      </c>
      <c r="WG47" s="45">
        <f t="shared" si="847"/>
        <v>0</v>
      </c>
      <c r="WH47" s="45">
        <f t="shared" si="847"/>
        <v>0</v>
      </c>
      <c r="WI47" s="45">
        <f t="shared" si="847"/>
        <v>0</v>
      </c>
      <c r="WJ47" s="45">
        <f t="shared" si="847"/>
        <v>0</v>
      </c>
      <c r="WK47" s="45">
        <f t="shared" si="847"/>
        <v>0</v>
      </c>
      <c r="WL47" s="45">
        <f t="shared" si="847"/>
        <v>0</v>
      </c>
      <c r="WM47" s="45">
        <f t="shared" si="847"/>
        <v>0</v>
      </c>
      <c r="WN47" s="45">
        <f t="shared" si="847"/>
        <v>0</v>
      </c>
      <c r="WO47" s="45">
        <f t="shared" si="847"/>
        <v>0</v>
      </c>
      <c r="WP47" s="45">
        <f t="shared" si="847"/>
        <v>0</v>
      </c>
      <c r="WQ47" s="45">
        <f t="shared" si="847"/>
        <v>0</v>
      </c>
      <c r="WR47" s="45">
        <f t="shared" si="847"/>
        <v>0</v>
      </c>
      <c r="WS47" s="45">
        <f t="shared" si="847"/>
        <v>0</v>
      </c>
      <c r="WT47" s="45">
        <f t="shared" si="847"/>
        <v>0</v>
      </c>
      <c r="WU47" s="45">
        <f t="shared" si="847"/>
        <v>0</v>
      </c>
      <c r="WV47" s="45">
        <f t="shared" si="847"/>
        <v>0</v>
      </c>
      <c r="WW47" s="45">
        <f t="shared" si="847"/>
        <v>0</v>
      </c>
      <c r="WX47" s="45">
        <f t="shared" si="847"/>
        <v>0</v>
      </c>
      <c r="WY47" s="45">
        <f t="shared" si="847"/>
        <v>0</v>
      </c>
      <c r="WZ47" s="45">
        <f t="shared" si="847"/>
        <v>0</v>
      </c>
      <c r="XA47" s="45">
        <f t="shared" si="847"/>
        <v>0</v>
      </c>
      <c r="XB47" s="45">
        <f t="shared" si="847"/>
        <v>0</v>
      </c>
      <c r="XC47" s="45">
        <f t="shared" si="847"/>
        <v>0</v>
      </c>
      <c r="XD47" s="47">
        <f t="shared" si="772"/>
        <v>0</v>
      </c>
      <c r="XE47" s="40">
        <f t="shared" ref="XE47:YC47" si="848">IFERROR(WF47/WF$10,"")</f>
        <v>0</v>
      </c>
      <c r="XF47" s="40">
        <f t="shared" si="848"/>
        <v>0</v>
      </c>
      <c r="XG47" s="40">
        <f t="shared" si="848"/>
        <v>0</v>
      </c>
      <c r="XH47" s="40">
        <f t="shared" si="848"/>
        <v>0</v>
      </c>
      <c r="XI47" s="40">
        <f t="shared" si="848"/>
        <v>0</v>
      </c>
      <c r="XJ47" s="40">
        <f t="shared" si="848"/>
        <v>0</v>
      </c>
      <c r="XK47" s="40">
        <f t="shared" si="848"/>
        <v>0</v>
      </c>
      <c r="XL47" s="40">
        <f t="shared" si="848"/>
        <v>0</v>
      </c>
      <c r="XM47" s="40">
        <f t="shared" si="848"/>
        <v>0</v>
      </c>
      <c r="XN47" s="40">
        <f t="shared" si="848"/>
        <v>0</v>
      </c>
      <c r="XO47" s="40">
        <f t="shared" si="848"/>
        <v>0</v>
      </c>
      <c r="XP47" s="40">
        <f t="shared" si="848"/>
        <v>0</v>
      </c>
      <c r="XQ47" s="40">
        <f t="shared" si="848"/>
        <v>0</v>
      </c>
      <c r="XR47" s="40">
        <f t="shared" si="848"/>
        <v>0</v>
      </c>
      <c r="XS47" s="40">
        <f t="shared" si="848"/>
        <v>0</v>
      </c>
      <c r="XT47" s="40">
        <f t="shared" si="848"/>
        <v>0</v>
      </c>
      <c r="XU47" s="40">
        <f t="shared" si="848"/>
        <v>0</v>
      </c>
      <c r="XV47" s="40">
        <f t="shared" si="848"/>
        <v>0</v>
      </c>
      <c r="XW47" s="40">
        <f t="shared" si="848"/>
        <v>0</v>
      </c>
      <c r="XX47" s="40">
        <f t="shared" si="848"/>
        <v>0</v>
      </c>
      <c r="XY47" s="40">
        <f t="shared" si="848"/>
        <v>0</v>
      </c>
      <c r="XZ47" s="40">
        <f t="shared" si="848"/>
        <v>0</v>
      </c>
      <c r="YA47" s="40">
        <f t="shared" si="848"/>
        <v>0</v>
      </c>
      <c r="YB47" s="40" t="str">
        <f t="shared" si="848"/>
        <v/>
      </c>
      <c r="YC47" s="41">
        <f t="shared" si="848"/>
        <v>0</v>
      </c>
    </row>
    <row r="48" s="18" customFormat="1" customHeight="1" spans="1:653">
      <c r="A48" s="67"/>
      <c r="B48" s="44" t="s">
        <v>100</v>
      </c>
      <c r="C48" s="45"/>
      <c r="D48" s="45"/>
      <c r="E48" s="45"/>
      <c r="F48" s="45"/>
      <c r="G48" s="45"/>
      <c r="H48" s="45"/>
      <c r="I48" s="45"/>
      <c r="J48" s="45"/>
      <c r="K48" s="45"/>
      <c r="L48" s="46"/>
      <c r="M48" s="45"/>
      <c r="N48" s="45"/>
      <c r="O48" s="45"/>
      <c r="P48" s="45"/>
      <c r="Q48" s="46"/>
      <c r="R48" s="45"/>
      <c r="S48" s="40" t="str">
        <f>IFERROR(#REF!/#REF!,"")</f>
        <v/>
      </c>
      <c r="T48" s="45"/>
      <c r="U48" s="45"/>
      <c r="V48" s="45"/>
      <c r="W48" s="45"/>
      <c r="X48" s="46"/>
      <c r="Y48" s="45"/>
      <c r="Z48" s="45"/>
      <c r="AA48" s="47">
        <f t="shared" si="746"/>
        <v>0</v>
      </c>
      <c r="AB48" s="40">
        <f t="shared" ref="AB48:AZ48" si="849">IFERROR(C48/C$10,"")</f>
        <v>0</v>
      </c>
      <c r="AC48" s="40">
        <f t="shared" si="849"/>
        <v>0</v>
      </c>
      <c r="AD48" s="40">
        <f t="shared" si="849"/>
        <v>0</v>
      </c>
      <c r="AE48" s="40">
        <f t="shared" si="849"/>
        <v>0</v>
      </c>
      <c r="AF48" s="40">
        <f t="shared" si="849"/>
        <v>0</v>
      </c>
      <c r="AG48" s="40">
        <f t="shared" si="849"/>
        <v>0</v>
      </c>
      <c r="AH48" s="40">
        <f t="shared" si="849"/>
        <v>0</v>
      </c>
      <c r="AI48" s="40">
        <f t="shared" si="849"/>
        <v>0</v>
      </c>
      <c r="AJ48" s="40">
        <f t="shared" si="849"/>
        <v>0</v>
      </c>
      <c r="AK48" s="40">
        <f t="shared" si="849"/>
        <v>0</v>
      </c>
      <c r="AL48" s="40">
        <f t="shared" si="849"/>
        <v>0</v>
      </c>
      <c r="AM48" s="40">
        <f t="shared" si="849"/>
        <v>0</v>
      </c>
      <c r="AN48" s="40">
        <f t="shared" si="849"/>
        <v>0</v>
      </c>
      <c r="AO48" s="40">
        <f t="shared" si="849"/>
        <v>0</v>
      </c>
      <c r="AP48" s="40">
        <f t="shared" si="849"/>
        <v>0</v>
      </c>
      <c r="AQ48" s="40">
        <f t="shared" si="849"/>
        <v>0</v>
      </c>
      <c r="AR48" s="40" t="str">
        <f t="shared" si="849"/>
        <v/>
      </c>
      <c r="AS48" s="40">
        <f t="shared" si="849"/>
        <v>0</v>
      </c>
      <c r="AT48" s="40">
        <f t="shared" si="849"/>
        <v>0</v>
      </c>
      <c r="AU48" s="40">
        <f t="shared" si="849"/>
        <v>0</v>
      </c>
      <c r="AV48" s="40" t="str">
        <f t="shared" si="849"/>
        <v/>
      </c>
      <c r="AW48" s="40" t="str">
        <f t="shared" si="849"/>
        <v/>
      </c>
      <c r="AX48" s="40" t="str">
        <f t="shared" si="849"/>
        <v/>
      </c>
      <c r="AY48" s="40" t="str">
        <f t="shared" si="849"/>
        <v/>
      </c>
      <c r="AZ48" s="41">
        <f t="shared" si="849"/>
        <v>0</v>
      </c>
      <c r="BA48" s="45"/>
      <c r="BB48" s="45"/>
      <c r="BC48" s="45"/>
      <c r="BD48" s="45"/>
      <c r="BE48" s="45"/>
      <c r="BF48" s="45"/>
      <c r="BG48" s="45"/>
      <c r="BH48" s="45"/>
      <c r="BI48" s="45"/>
      <c r="BJ48" s="46"/>
      <c r="BK48" s="45"/>
      <c r="BL48" s="45"/>
      <c r="BM48" s="45"/>
      <c r="BN48" s="45"/>
      <c r="BO48" s="46"/>
      <c r="BP48" s="45"/>
      <c r="BQ48" s="40" t="str">
        <f>IFERROR(#REF!/#REF!,"")</f>
        <v/>
      </c>
      <c r="BR48" s="46"/>
      <c r="BS48" s="46"/>
      <c r="BT48" s="46"/>
      <c r="BU48" s="45"/>
      <c r="BV48" s="45"/>
      <c r="BW48" s="45"/>
      <c r="BX48" s="45"/>
      <c r="BY48" s="47">
        <f t="shared" si="748"/>
        <v>0</v>
      </c>
      <c r="BZ48" s="40">
        <f t="shared" ref="BZ48:CX48" si="850">IFERROR(BA48/BA$10,"")</f>
        <v>0</v>
      </c>
      <c r="CA48" s="40">
        <f t="shared" si="850"/>
        <v>0</v>
      </c>
      <c r="CB48" s="40">
        <f t="shared" si="850"/>
        <v>0</v>
      </c>
      <c r="CC48" s="40">
        <f t="shared" si="850"/>
        <v>0</v>
      </c>
      <c r="CD48" s="40">
        <f t="shared" si="850"/>
        <v>0</v>
      </c>
      <c r="CE48" s="40">
        <f t="shared" si="850"/>
        <v>0</v>
      </c>
      <c r="CF48" s="40">
        <f t="shared" si="850"/>
        <v>0</v>
      </c>
      <c r="CG48" s="40">
        <f t="shared" si="850"/>
        <v>0</v>
      </c>
      <c r="CH48" s="40">
        <f t="shared" si="850"/>
        <v>0</v>
      </c>
      <c r="CI48" s="40">
        <f t="shared" si="850"/>
        <v>0</v>
      </c>
      <c r="CJ48" s="40">
        <f t="shared" si="850"/>
        <v>0</v>
      </c>
      <c r="CK48" s="40">
        <f t="shared" si="850"/>
        <v>0</v>
      </c>
      <c r="CL48" s="40">
        <f t="shared" si="850"/>
        <v>0</v>
      </c>
      <c r="CM48" s="40">
        <f t="shared" si="850"/>
        <v>0</v>
      </c>
      <c r="CN48" s="40">
        <f t="shared" si="850"/>
        <v>0</v>
      </c>
      <c r="CO48" s="40">
        <f t="shared" si="850"/>
        <v>0</v>
      </c>
      <c r="CP48" s="40" t="str">
        <f t="shared" si="850"/>
        <v/>
      </c>
      <c r="CQ48" s="40">
        <f t="shared" si="850"/>
        <v>0</v>
      </c>
      <c r="CR48" s="40">
        <f t="shared" si="850"/>
        <v>0</v>
      </c>
      <c r="CS48" s="40">
        <f t="shared" si="850"/>
        <v>0</v>
      </c>
      <c r="CT48" s="40" t="str">
        <f t="shared" si="850"/>
        <v/>
      </c>
      <c r="CU48" s="40" t="str">
        <f t="shared" si="850"/>
        <v/>
      </c>
      <c r="CV48" s="40" t="str">
        <f t="shared" si="850"/>
        <v/>
      </c>
      <c r="CW48" s="40" t="str">
        <f t="shared" si="850"/>
        <v/>
      </c>
      <c r="CX48" s="41">
        <f t="shared" si="850"/>
        <v>0</v>
      </c>
      <c r="CY48" s="48"/>
      <c r="CZ48" s="45"/>
      <c r="DA48" s="45"/>
      <c r="DB48" s="45"/>
      <c r="DC48" s="45"/>
      <c r="DD48" s="45"/>
      <c r="DE48" s="45"/>
      <c r="DF48" s="45"/>
      <c r="DG48" s="45"/>
      <c r="DH48" s="46"/>
      <c r="DI48" s="45"/>
      <c r="DJ48" s="45"/>
      <c r="DK48" s="45"/>
      <c r="DL48" s="45"/>
      <c r="DM48" s="46"/>
      <c r="DN48" s="45"/>
      <c r="DO48" s="45"/>
      <c r="DP48" s="46"/>
      <c r="DQ48" s="46"/>
      <c r="DR48" s="46"/>
      <c r="DS48" s="45"/>
      <c r="DT48" s="45"/>
      <c r="DU48" s="45"/>
      <c r="DV48" s="45"/>
      <c r="DW48" s="47">
        <f t="shared" si="750"/>
        <v>0</v>
      </c>
      <c r="DX48" s="40">
        <f t="shared" ref="DX48:EV48" si="851">IFERROR(CY48/CY$10,"")</f>
        <v>0</v>
      </c>
      <c r="DY48" s="40">
        <f t="shared" si="851"/>
        <v>0</v>
      </c>
      <c r="DZ48" s="40">
        <f t="shared" si="851"/>
        <v>0</v>
      </c>
      <c r="EA48" s="40">
        <f t="shared" si="851"/>
        <v>0</v>
      </c>
      <c r="EB48" s="40">
        <f t="shared" si="851"/>
        <v>0</v>
      </c>
      <c r="EC48" s="40">
        <f t="shared" si="851"/>
        <v>0</v>
      </c>
      <c r="ED48" s="40">
        <f t="shared" si="851"/>
        <v>0</v>
      </c>
      <c r="EE48" s="40">
        <f t="shared" si="851"/>
        <v>0</v>
      </c>
      <c r="EF48" s="40">
        <f t="shared" si="851"/>
        <v>0</v>
      </c>
      <c r="EG48" s="40">
        <f t="shared" si="851"/>
        <v>0</v>
      </c>
      <c r="EH48" s="40">
        <f t="shared" si="851"/>
        <v>0</v>
      </c>
      <c r="EI48" s="40">
        <f t="shared" si="851"/>
        <v>0</v>
      </c>
      <c r="EJ48" s="40">
        <f t="shared" si="851"/>
        <v>0</v>
      </c>
      <c r="EK48" s="40">
        <f t="shared" si="851"/>
        <v>0</v>
      </c>
      <c r="EL48" s="40">
        <f t="shared" si="851"/>
        <v>0</v>
      </c>
      <c r="EM48" s="40">
        <f t="shared" si="851"/>
        <v>0</v>
      </c>
      <c r="EN48" s="40">
        <f t="shared" si="851"/>
        <v>0</v>
      </c>
      <c r="EO48" s="40">
        <f t="shared" si="851"/>
        <v>0</v>
      </c>
      <c r="EP48" s="40">
        <f t="shared" si="851"/>
        <v>0</v>
      </c>
      <c r="EQ48" s="40">
        <f t="shared" si="851"/>
        <v>0</v>
      </c>
      <c r="ER48" s="40" t="str">
        <f t="shared" si="851"/>
        <v/>
      </c>
      <c r="ES48" s="40" t="str">
        <f t="shared" si="851"/>
        <v/>
      </c>
      <c r="ET48" s="40" t="str">
        <f t="shared" si="851"/>
        <v/>
      </c>
      <c r="EU48" s="40" t="str">
        <f t="shared" si="851"/>
        <v/>
      </c>
      <c r="EV48" s="41">
        <f t="shared" si="851"/>
        <v>0</v>
      </c>
      <c r="EW48" s="45"/>
      <c r="EX48" s="45"/>
      <c r="EY48" s="45"/>
      <c r="EZ48" s="45"/>
      <c r="FA48" s="45"/>
      <c r="FB48" s="45"/>
      <c r="FC48" s="45"/>
      <c r="FD48" s="45"/>
      <c r="FE48" s="45"/>
      <c r="FF48" s="46"/>
      <c r="FG48" s="45"/>
      <c r="FH48" s="45"/>
      <c r="FI48" s="45"/>
      <c r="FJ48" s="45"/>
      <c r="FK48" s="46"/>
      <c r="FL48" s="45"/>
      <c r="FM48" s="45"/>
      <c r="FN48" s="46"/>
      <c r="FO48" s="46"/>
      <c r="FP48" s="46"/>
      <c r="FQ48" s="45"/>
      <c r="FR48" s="45"/>
      <c r="FS48" s="45"/>
      <c r="FT48" s="45"/>
      <c r="FU48" s="47">
        <f t="shared" si="752"/>
        <v>0</v>
      </c>
      <c r="FV48" s="40">
        <f t="shared" ref="FV48:GT48" si="852">IFERROR(EW48/EW$10,"")</f>
        <v>0</v>
      </c>
      <c r="FW48" s="40">
        <f t="shared" si="852"/>
        <v>0</v>
      </c>
      <c r="FX48" s="40">
        <f t="shared" si="852"/>
        <v>0</v>
      </c>
      <c r="FY48" s="40">
        <f t="shared" si="852"/>
        <v>0</v>
      </c>
      <c r="FZ48" s="40">
        <f t="shared" si="852"/>
        <v>0</v>
      </c>
      <c r="GA48" s="40">
        <f t="shared" si="852"/>
        <v>0</v>
      </c>
      <c r="GB48" s="40">
        <f t="shared" si="852"/>
        <v>0</v>
      </c>
      <c r="GC48" s="40">
        <f t="shared" si="852"/>
        <v>0</v>
      </c>
      <c r="GD48" s="40">
        <f t="shared" si="852"/>
        <v>0</v>
      </c>
      <c r="GE48" s="40">
        <f t="shared" si="852"/>
        <v>0</v>
      </c>
      <c r="GF48" s="40">
        <f t="shared" si="852"/>
        <v>0</v>
      </c>
      <c r="GG48" s="40">
        <f t="shared" si="852"/>
        <v>0</v>
      </c>
      <c r="GH48" s="40">
        <f t="shared" si="852"/>
        <v>0</v>
      </c>
      <c r="GI48" s="40">
        <f t="shared" si="852"/>
        <v>0</v>
      </c>
      <c r="GJ48" s="40">
        <f t="shared" si="852"/>
        <v>0</v>
      </c>
      <c r="GK48" s="40">
        <f t="shared" si="852"/>
        <v>0</v>
      </c>
      <c r="GL48" s="40">
        <f t="shared" si="852"/>
        <v>0</v>
      </c>
      <c r="GM48" s="40">
        <f t="shared" si="852"/>
        <v>0</v>
      </c>
      <c r="GN48" s="40">
        <f t="shared" si="852"/>
        <v>0</v>
      </c>
      <c r="GO48" s="40">
        <f t="shared" si="852"/>
        <v>0</v>
      </c>
      <c r="GP48" s="40" t="str">
        <f t="shared" si="852"/>
        <v/>
      </c>
      <c r="GQ48" s="40" t="str">
        <f t="shared" si="852"/>
        <v/>
      </c>
      <c r="GR48" s="40" t="str">
        <f t="shared" si="852"/>
        <v/>
      </c>
      <c r="GS48" s="40" t="str">
        <f t="shared" si="852"/>
        <v/>
      </c>
      <c r="GT48" s="41">
        <f t="shared" si="852"/>
        <v>0</v>
      </c>
      <c r="GU48" s="45"/>
      <c r="GV48" s="45"/>
      <c r="GW48" s="45"/>
      <c r="GX48" s="45"/>
      <c r="GY48" s="45"/>
      <c r="GZ48" s="45"/>
      <c r="HA48" s="45"/>
      <c r="HB48" s="45"/>
      <c r="HC48" s="45"/>
      <c r="HD48" s="46"/>
      <c r="HE48" s="45"/>
      <c r="HF48" s="45"/>
      <c r="HG48" s="45"/>
      <c r="HH48" s="45"/>
      <c r="HI48" s="46"/>
      <c r="HJ48" s="45"/>
      <c r="HK48" s="45"/>
      <c r="HL48" s="46"/>
      <c r="HM48" s="46"/>
      <c r="HN48" s="46"/>
      <c r="HO48" s="45"/>
      <c r="HP48" s="46"/>
      <c r="HQ48" s="45"/>
      <c r="HR48" s="45"/>
      <c r="HS48" s="47">
        <f t="shared" si="754"/>
        <v>0</v>
      </c>
      <c r="HT48" s="40">
        <f t="shared" ref="HT48:IR48" si="853">IFERROR(GU48/GU$10,"")</f>
        <v>0</v>
      </c>
      <c r="HU48" s="40">
        <f t="shared" si="853"/>
        <v>0</v>
      </c>
      <c r="HV48" s="40">
        <f t="shared" si="853"/>
        <v>0</v>
      </c>
      <c r="HW48" s="40">
        <f t="shared" si="853"/>
        <v>0</v>
      </c>
      <c r="HX48" s="40">
        <f t="shared" si="853"/>
        <v>0</v>
      </c>
      <c r="HY48" s="40">
        <f t="shared" si="853"/>
        <v>0</v>
      </c>
      <c r="HZ48" s="40">
        <f t="shared" si="853"/>
        <v>0</v>
      </c>
      <c r="IA48" s="40">
        <f t="shared" si="853"/>
        <v>0</v>
      </c>
      <c r="IB48" s="40">
        <f t="shared" si="853"/>
        <v>0</v>
      </c>
      <c r="IC48" s="40">
        <f t="shared" si="853"/>
        <v>0</v>
      </c>
      <c r="ID48" s="40">
        <f t="shared" si="853"/>
        <v>0</v>
      </c>
      <c r="IE48" s="40">
        <f t="shared" si="853"/>
        <v>0</v>
      </c>
      <c r="IF48" s="40" t="str">
        <f t="shared" si="853"/>
        <v/>
      </c>
      <c r="IG48" s="40">
        <f t="shared" si="853"/>
        <v>0</v>
      </c>
      <c r="IH48" s="40">
        <f t="shared" si="853"/>
        <v>0</v>
      </c>
      <c r="II48" s="40">
        <f t="shared" si="853"/>
        <v>0</v>
      </c>
      <c r="IJ48" s="40">
        <f t="shared" si="853"/>
        <v>0</v>
      </c>
      <c r="IK48" s="40">
        <f t="shared" si="853"/>
        <v>0</v>
      </c>
      <c r="IL48" s="40">
        <f t="shared" si="853"/>
        <v>0</v>
      </c>
      <c r="IM48" s="40">
        <f t="shared" si="853"/>
        <v>0</v>
      </c>
      <c r="IN48" s="40">
        <f t="shared" si="853"/>
        <v>0</v>
      </c>
      <c r="IO48" s="40">
        <f t="shared" si="853"/>
        <v>0</v>
      </c>
      <c r="IP48" s="40" t="str">
        <f t="shared" si="853"/>
        <v/>
      </c>
      <c r="IQ48" s="40" t="str">
        <f t="shared" si="853"/>
        <v/>
      </c>
      <c r="IR48" s="41">
        <f t="shared" si="853"/>
        <v>0</v>
      </c>
      <c r="IS48" s="45"/>
      <c r="IT48" s="45"/>
      <c r="IU48" s="45"/>
      <c r="IV48" s="45"/>
      <c r="IW48" s="45"/>
      <c r="IX48" s="45"/>
      <c r="IY48" s="45"/>
      <c r="IZ48" s="45"/>
      <c r="JA48" s="45"/>
      <c r="JB48" s="46"/>
      <c r="JC48" s="45"/>
      <c r="JD48" s="45"/>
      <c r="JE48" s="45"/>
      <c r="JF48" s="45"/>
      <c r="JG48" s="46"/>
      <c r="JH48" s="45"/>
      <c r="JI48" s="45"/>
      <c r="JJ48" s="46"/>
      <c r="JK48" s="46"/>
      <c r="JL48" s="46"/>
      <c r="JM48" s="45"/>
      <c r="JN48" s="46"/>
      <c r="JO48" s="45"/>
      <c r="JP48" s="45"/>
      <c r="JQ48" s="47">
        <f t="shared" si="756"/>
        <v>0</v>
      </c>
      <c r="JR48" s="40">
        <f t="shared" ref="JR48:KP48" si="854">IFERROR(IS48/IS$10,"")</f>
        <v>0</v>
      </c>
      <c r="JS48" s="40">
        <f t="shared" si="854"/>
        <v>0</v>
      </c>
      <c r="JT48" s="40">
        <f t="shared" si="854"/>
        <v>0</v>
      </c>
      <c r="JU48" s="40">
        <f t="shared" si="854"/>
        <v>0</v>
      </c>
      <c r="JV48" s="40">
        <f t="shared" si="854"/>
        <v>0</v>
      </c>
      <c r="JW48" s="40">
        <f t="shared" si="854"/>
        <v>0</v>
      </c>
      <c r="JX48" s="40">
        <f t="shared" si="854"/>
        <v>0</v>
      </c>
      <c r="JY48" s="40">
        <f t="shared" si="854"/>
        <v>0</v>
      </c>
      <c r="JZ48" s="40">
        <f t="shared" si="854"/>
        <v>0</v>
      </c>
      <c r="KA48" s="40">
        <f t="shared" si="854"/>
        <v>0</v>
      </c>
      <c r="KB48" s="40">
        <f t="shared" si="854"/>
        <v>0</v>
      </c>
      <c r="KC48" s="40">
        <f t="shared" si="854"/>
        <v>0</v>
      </c>
      <c r="KD48" s="40" t="str">
        <f t="shared" si="854"/>
        <v/>
      </c>
      <c r="KE48" s="40">
        <f t="shared" si="854"/>
        <v>0</v>
      </c>
      <c r="KF48" s="40">
        <f t="shared" si="854"/>
        <v>0</v>
      </c>
      <c r="KG48" s="40" t="str">
        <f t="shared" si="854"/>
        <v/>
      </c>
      <c r="KH48" s="40">
        <f t="shared" si="854"/>
        <v>0</v>
      </c>
      <c r="KI48" s="40">
        <f t="shared" si="854"/>
        <v>0</v>
      </c>
      <c r="KJ48" s="40">
        <f t="shared" si="854"/>
        <v>0</v>
      </c>
      <c r="KK48" s="40">
        <f t="shared" si="854"/>
        <v>0</v>
      </c>
      <c r="KL48" s="40">
        <f t="shared" si="854"/>
        <v>0</v>
      </c>
      <c r="KM48" s="40">
        <f t="shared" si="854"/>
        <v>0</v>
      </c>
      <c r="KN48" s="40">
        <f t="shared" si="854"/>
        <v>0</v>
      </c>
      <c r="KO48" s="40" t="str">
        <f t="shared" si="854"/>
        <v/>
      </c>
      <c r="KP48" s="41">
        <f t="shared" si="854"/>
        <v>0</v>
      </c>
      <c r="KQ48" s="45"/>
      <c r="KR48" s="45"/>
      <c r="KS48" s="45"/>
      <c r="KT48" s="45"/>
      <c r="KU48" s="45"/>
      <c r="KV48" s="45"/>
      <c r="KW48" s="45"/>
      <c r="KX48" s="45"/>
      <c r="KY48" s="45"/>
      <c r="KZ48" s="45"/>
      <c r="LA48" s="45"/>
      <c r="LB48" s="45"/>
      <c r="LC48" s="45"/>
      <c r="LD48" s="45"/>
      <c r="LE48" s="45"/>
      <c r="LF48" s="45"/>
      <c r="LG48" s="45"/>
      <c r="LH48" s="45"/>
      <c r="LI48" s="45"/>
      <c r="LJ48" s="45"/>
      <c r="LK48" s="45"/>
      <c r="LL48" s="45"/>
      <c r="LM48" s="45"/>
      <c r="LN48" s="45"/>
      <c r="LO48" s="47">
        <f t="shared" si="758"/>
        <v>0</v>
      </c>
      <c r="LP48" s="40" t="str">
        <f t="shared" ref="LP48:MN48" si="855">IFERROR(KQ48/KQ$10,"")</f>
        <v/>
      </c>
      <c r="LQ48" s="40" t="str">
        <f t="shared" si="855"/>
        <v/>
      </c>
      <c r="LR48" s="40" t="str">
        <f t="shared" si="855"/>
        <v/>
      </c>
      <c r="LS48" s="40" t="str">
        <f t="shared" si="855"/>
        <v/>
      </c>
      <c r="LT48" s="40" t="str">
        <f t="shared" si="855"/>
        <v/>
      </c>
      <c r="LU48" s="40" t="str">
        <f t="shared" si="855"/>
        <v/>
      </c>
      <c r="LV48" s="40" t="str">
        <f t="shared" si="855"/>
        <v/>
      </c>
      <c r="LW48" s="40" t="str">
        <f t="shared" si="855"/>
        <v/>
      </c>
      <c r="LX48" s="40" t="str">
        <f t="shared" si="855"/>
        <v/>
      </c>
      <c r="LY48" s="40" t="str">
        <f t="shared" si="855"/>
        <v/>
      </c>
      <c r="LZ48" s="40" t="str">
        <f t="shared" si="855"/>
        <v/>
      </c>
      <c r="MA48" s="40" t="str">
        <f t="shared" si="855"/>
        <v/>
      </c>
      <c r="MB48" s="40" t="str">
        <f t="shared" si="855"/>
        <v/>
      </c>
      <c r="MC48" s="40" t="str">
        <f t="shared" si="855"/>
        <v/>
      </c>
      <c r="MD48" s="40" t="str">
        <f t="shared" si="855"/>
        <v/>
      </c>
      <c r="ME48" s="40" t="str">
        <f t="shared" si="855"/>
        <v/>
      </c>
      <c r="MF48" s="40" t="str">
        <f t="shared" si="855"/>
        <v/>
      </c>
      <c r="MG48" s="40" t="str">
        <f t="shared" si="855"/>
        <v/>
      </c>
      <c r="MH48" s="40" t="str">
        <f t="shared" si="855"/>
        <v/>
      </c>
      <c r="MI48" s="40" t="str">
        <f t="shared" si="855"/>
        <v/>
      </c>
      <c r="MJ48" s="40" t="str">
        <f t="shared" si="855"/>
        <v/>
      </c>
      <c r="MK48" s="40" t="str">
        <f t="shared" si="855"/>
        <v/>
      </c>
      <c r="ML48" s="40" t="str">
        <f t="shared" si="855"/>
        <v/>
      </c>
      <c r="MM48" s="40" t="str">
        <f t="shared" si="855"/>
        <v/>
      </c>
      <c r="MN48" s="41" t="str">
        <f t="shared" si="855"/>
        <v/>
      </c>
      <c r="MO48" s="45"/>
      <c r="MP48" s="45"/>
      <c r="MQ48" s="45"/>
      <c r="MR48" s="45"/>
      <c r="MS48" s="45"/>
      <c r="MT48" s="45"/>
      <c r="MU48" s="45"/>
      <c r="MV48" s="45"/>
      <c r="MW48" s="45"/>
      <c r="MX48" s="45"/>
      <c r="MY48" s="45"/>
      <c r="MZ48" s="45"/>
      <c r="NA48" s="45"/>
      <c r="NB48" s="45"/>
      <c r="NC48" s="45"/>
      <c r="ND48" s="45"/>
      <c r="NE48" s="45"/>
      <c r="NF48" s="45"/>
      <c r="NG48" s="45"/>
      <c r="NH48" s="45"/>
      <c r="NI48" s="45"/>
      <c r="NJ48" s="45"/>
      <c r="NK48" s="45"/>
      <c r="NL48" s="45"/>
      <c r="NM48" s="47">
        <f t="shared" si="760"/>
        <v>0</v>
      </c>
      <c r="NN48" s="40" t="str">
        <f t="shared" ref="NN48:OL48" si="856">IFERROR(MO48/MO$10,"")</f>
        <v/>
      </c>
      <c r="NO48" s="40" t="str">
        <f t="shared" si="856"/>
        <v/>
      </c>
      <c r="NP48" s="40" t="str">
        <f t="shared" si="856"/>
        <v/>
      </c>
      <c r="NQ48" s="40" t="str">
        <f t="shared" si="856"/>
        <v/>
      </c>
      <c r="NR48" s="40" t="str">
        <f t="shared" si="856"/>
        <v/>
      </c>
      <c r="NS48" s="40" t="str">
        <f t="shared" si="856"/>
        <v/>
      </c>
      <c r="NT48" s="40" t="str">
        <f t="shared" si="856"/>
        <v/>
      </c>
      <c r="NU48" s="40" t="str">
        <f t="shared" si="856"/>
        <v/>
      </c>
      <c r="NV48" s="40" t="str">
        <f t="shared" si="856"/>
        <v/>
      </c>
      <c r="NW48" s="40" t="str">
        <f t="shared" si="856"/>
        <v/>
      </c>
      <c r="NX48" s="40" t="str">
        <f t="shared" si="856"/>
        <v/>
      </c>
      <c r="NY48" s="40" t="str">
        <f t="shared" si="856"/>
        <v/>
      </c>
      <c r="NZ48" s="40" t="str">
        <f t="shared" si="856"/>
        <v/>
      </c>
      <c r="OA48" s="40" t="str">
        <f t="shared" si="856"/>
        <v/>
      </c>
      <c r="OB48" s="40" t="str">
        <f t="shared" si="856"/>
        <v/>
      </c>
      <c r="OC48" s="40" t="str">
        <f t="shared" si="856"/>
        <v/>
      </c>
      <c r="OD48" s="40" t="str">
        <f t="shared" si="856"/>
        <v/>
      </c>
      <c r="OE48" s="40" t="str">
        <f t="shared" si="856"/>
        <v/>
      </c>
      <c r="OF48" s="40" t="str">
        <f t="shared" si="856"/>
        <v/>
      </c>
      <c r="OG48" s="40" t="str">
        <f t="shared" si="856"/>
        <v/>
      </c>
      <c r="OH48" s="40" t="str">
        <f t="shared" si="856"/>
        <v/>
      </c>
      <c r="OI48" s="40" t="str">
        <f t="shared" si="856"/>
        <v/>
      </c>
      <c r="OJ48" s="40" t="str">
        <f t="shared" si="856"/>
        <v/>
      </c>
      <c r="OK48" s="40" t="str">
        <f t="shared" si="856"/>
        <v/>
      </c>
      <c r="OL48" s="41" t="str">
        <f t="shared" si="856"/>
        <v/>
      </c>
      <c r="OM48" s="45"/>
      <c r="ON48" s="45"/>
      <c r="OO48" s="45"/>
      <c r="OP48" s="45"/>
      <c r="OQ48" s="45"/>
      <c r="OR48" s="45"/>
      <c r="OS48" s="45"/>
      <c r="OT48" s="45"/>
      <c r="OU48" s="45"/>
      <c r="OV48" s="45"/>
      <c r="OW48" s="45"/>
      <c r="OX48" s="45"/>
      <c r="OY48" s="45"/>
      <c r="OZ48" s="45"/>
      <c r="PA48" s="45"/>
      <c r="PB48" s="45"/>
      <c r="PC48" s="45"/>
      <c r="PD48" s="45"/>
      <c r="PE48" s="45"/>
      <c r="PF48" s="45"/>
      <c r="PG48" s="45"/>
      <c r="PH48" s="45"/>
      <c r="PI48" s="45"/>
      <c r="PJ48" s="45"/>
      <c r="PK48" s="47">
        <f t="shared" si="762"/>
        <v>0</v>
      </c>
      <c r="PL48" s="40" t="str">
        <f t="shared" ref="PL48:QJ48" si="857">IFERROR(OM48/OM$10,"")</f>
        <v/>
      </c>
      <c r="PM48" s="40" t="str">
        <f t="shared" si="857"/>
        <v/>
      </c>
      <c r="PN48" s="40" t="str">
        <f t="shared" si="857"/>
        <v/>
      </c>
      <c r="PO48" s="40" t="str">
        <f t="shared" si="857"/>
        <v/>
      </c>
      <c r="PP48" s="40" t="str">
        <f t="shared" si="857"/>
        <v/>
      </c>
      <c r="PQ48" s="40" t="str">
        <f t="shared" si="857"/>
        <v/>
      </c>
      <c r="PR48" s="40" t="str">
        <f t="shared" si="857"/>
        <v/>
      </c>
      <c r="PS48" s="40" t="str">
        <f t="shared" si="857"/>
        <v/>
      </c>
      <c r="PT48" s="40" t="str">
        <f t="shared" si="857"/>
        <v/>
      </c>
      <c r="PU48" s="40" t="str">
        <f t="shared" si="857"/>
        <v/>
      </c>
      <c r="PV48" s="40" t="str">
        <f t="shared" si="857"/>
        <v/>
      </c>
      <c r="PW48" s="40" t="str">
        <f t="shared" si="857"/>
        <v/>
      </c>
      <c r="PX48" s="40" t="str">
        <f t="shared" si="857"/>
        <v/>
      </c>
      <c r="PY48" s="40" t="str">
        <f t="shared" si="857"/>
        <v/>
      </c>
      <c r="PZ48" s="40" t="str">
        <f t="shared" si="857"/>
        <v/>
      </c>
      <c r="QA48" s="40" t="str">
        <f t="shared" si="857"/>
        <v/>
      </c>
      <c r="QB48" s="40" t="str">
        <f t="shared" si="857"/>
        <v/>
      </c>
      <c r="QC48" s="40" t="str">
        <f t="shared" si="857"/>
        <v/>
      </c>
      <c r="QD48" s="40" t="str">
        <f t="shared" si="857"/>
        <v/>
      </c>
      <c r="QE48" s="40" t="str">
        <f t="shared" si="857"/>
        <v/>
      </c>
      <c r="QF48" s="40" t="str">
        <f t="shared" si="857"/>
        <v/>
      </c>
      <c r="QG48" s="40" t="str">
        <f t="shared" si="857"/>
        <v/>
      </c>
      <c r="QH48" s="40" t="str">
        <f t="shared" si="857"/>
        <v/>
      </c>
      <c r="QI48" s="40" t="str">
        <f t="shared" si="857"/>
        <v/>
      </c>
      <c r="QJ48" s="41" t="str">
        <f t="shared" si="857"/>
        <v/>
      </c>
      <c r="QK48" s="45"/>
      <c r="QL48" s="45"/>
      <c r="QM48" s="45"/>
      <c r="QN48" s="45"/>
      <c r="QO48" s="45"/>
      <c r="QP48" s="45"/>
      <c r="QQ48" s="45"/>
      <c r="QR48" s="45"/>
      <c r="QS48" s="45"/>
      <c r="QT48" s="45"/>
      <c r="QU48" s="45"/>
      <c r="QV48" s="45"/>
      <c r="QW48" s="45"/>
      <c r="QX48" s="45"/>
      <c r="QY48" s="45"/>
      <c r="QZ48" s="45"/>
      <c r="RA48" s="45"/>
      <c r="RB48" s="45"/>
      <c r="RC48" s="45"/>
      <c r="RD48" s="45"/>
      <c r="RE48" s="45"/>
      <c r="RF48" s="45"/>
      <c r="RG48" s="45"/>
      <c r="RH48" s="45"/>
      <c r="RI48" s="47">
        <f t="shared" si="764"/>
        <v>0</v>
      </c>
      <c r="RJ48" s="40" t="str">
        <f t="shared" ref="RJ48:SH48" si="858">IFERROR(QK48/QK$10,"")</f>
        <v/>
      </c>
      <c r="RK48" s="40" t="str">
        <f t="shared" si="858"/>
        <v/>
      </c>
      <c r="RL48" s="40" t="str">
        <f t="shared" si="858"/>
        <v/>
      </c>
      <c r="RM48" s="40" t="str">
        <f t="shared" si="858"/>
        <v/>
      </c>
      <c r="RN48" s="40" t="str">
        <f t="shared" si="858"/>
        <v/>
      </c>
      <c r="RO48" s="40" t="str">
        <f t="shared" si="858"/>
        <v/>
      </c>
      <c r="RP48" s="40" t="str">
        <f t="shared" si="858"/>
        <v/>
      </c>
      <c r="RQ48" s="40" t="str">
        <f t="shared" si="858"/>
        <v/>
      </c>
      <c r="RR48" s="40" t="str">
        <f t="shared" si="858"/>
        <v/>
      </c>
      <c r="RS48" s="40" t="str">
        <f t="shared" si="858"/>
        <v/>
      </c>
      <c r="RT48" s="40" t="str">
        <f t="shared" si="858"/>
        <v/>
      </c>
      <c r="RU48" s="40" t="str">
        <f t="shared" si="858"/>
        <v/>
      </c>
      <c r="RV48" s="40" t="str">
        <f t="shared" si="858"/>
        <v/>
      </c>
      <c r="RW48" s="40" t="str">
        <f t="shared" si="858"/>
        <v/>
      </c>
      <c r="RX48" s="40" t="str">
        <f t="shared" si="858"/>
        <v/>
      </c>
      <c r="RY48" s="40" t="str">
        <f t="shared" si="858"/>
        <v/>
      </c>
      <c r="RZ48" s="40" t="str">
        <f t="shared" si="858"/>
        <v/>
      </c>
      <c r="SA48" s="40" t="str">
        <f t="shared" si="858"/>
        <v/>
      </c>
      <c r="SB48" s="40" t="str">
        <f t="shared" si="858"/>
        <v/>
      </c>
      <c r="SC48" s="40" t="str">
        <f t="shared" si="858"/>
        <v/>
      </c>
      <c r="SD48" s="40" t="str">
        <f t="shared" si="858"/>
        <v/>
      </c>
      <c r="SE48" s="40" t="str">
        <f t="shared" si="858"/>
        <v/>
      </c>
      <c r="SF48" s="40" t="str">
        <f t="shared" si="858"/>
        <v/>
      </c>
      <c r="SG48" s="40" t="str">
        <f t="shared" si="858"/>
        <v/>
      </c>
      <c r="SH48" s="41" t="str">
        <f t="shared" si="858"/>
        <v/>
      </c>
      <c r="SI48" s="45"/>
      <c r="SJ48" s="45"/>
      <c r="SK48" s="45"/>
      <c r="SL48" s="45"/>
      <c r="SM48" s="45"/>
      <c r="SN48" s="45"/>
      <c r="SO48" s="45"/>
      <c r="SP48" s="45"/>
      <c r="SQ48" s="45"/>
      <c r="SR48" s="45"/>
      <c r="SS48" s="45"/>
      <c r="ST48" s="45"/>
      <c r="SU48" s="45"/>
      <c r="SV48" s="45"/>
      <c r="SW48" s="45"/>
      <c r="SX48" s="45"/>
      <c r="SY48" s="45"/>
      <c r="SZ48" s="45"/>
      <c r="TA48" s="45"/>
      <c r="TB48" s="45"/>
      <c r="TC48" s="45"/>
      <c r="TD48" s="45"/>
      <c r="TE48" s="45"/>
      <c r="TF48" s="45"/>
      <c r="TG48" s="47">
        <f t="shared" si="766"/>
        <v>0</v>
      </c>
      <c r="TH48" s="40" t="str">
        <f t="shared" ref="TH48:UA48" si="859">IFERROR(SI48/SI$10,"")</f>
        <v/>
      </c>
      <c r="TI48" s="40" t="str">
        <f t="shared" si="859"/>
        <v/>
      </c>
      <c r="TJ48" s="40" t="str">
        <f t="shared" si="859"/>
        <v/>
      </c>
      <c r="TK48" s="40" t="str">
        <f t="shared" si="859"/>
        <v/>
      </c>
      <c r="TL48" s="40" t="str">
        <f t="shared" si="859"/>
        <v/>
      </c>
      <c r="TM48" s="40" t="str">
        <f t="shared" si="859"/>
        <v/>
      </c>
      <c r="TN48" s="40" t="str">
        <f t="shared" si="859"/>
        <v/>
      </c>
      <c r="TO48" s="40" t="str">
        <f t="shared" si="859"/>
        <v/>
      </c>
      <c r="TP48" s="40" t="str">
        <f t="shared" si="859"/>
        <v/>
      </c>
      <c r="TQ48" s="40" t="str">
        <f t="shared" si="859"/>
        <v/>
      </c>
      <c r="TR48" s="40" t="str">
        <f t="shared" si="859"/>
        <v/>
      </c>
      <c r="TS48" s="40" t="str">
        <f t="shared" si="859"/>
        <v/>
      </c>
      <c r="TT48" s="40" t="str">
        <f t="shared" si="859"/>
        <v/>
      </c>
      <c r="TU48" s="40" t="str">
        <f t="shared" si="859"/>
        <v/>
      </c>
      <c r="TV48" s="40" t="str">
        <f t="shared" si="859"/>
        <v/>
      </c>
      <c r="TW48" s="40" t="str">
        <f t="shared" si="859"/>
        <v/>
      </c>
      <c r="TX48" s="40" t="str">
        <f t="shared" si="859"/>
        <v/>
      </c>
      <c r="TY48" s="40" t="str">
        <f t="shared" si="859"/>
        <v/>
      </c>
      <c r="TZ48" s="40" t="str">
        <f t="shared" si="859"/>
        <v/>
      </c>
      <c r="UA48" s="40" t="str">
        <f t="shared" si="859"/>
        <v/>
      </c>
      <c r="UB48" s="40" t="str">
        <f t="shared" ref="UB48:UG48" si="860">IFERROR(TB48/TB$10,"")</f>
        <v/>
      </c>
      <c r="UC48" s="40" t="str">
        <f t="shared" si="860"/>
        <v/>
      </c>
      <c r="UD48" s="40" t="str">
        <f t="shared" si="860"/>
        <v/>
      </c>
      <c r="UE48" s="40" t="str">
        <f t="shared" si="860"/>
        <v/>
      </c>
      <c r="UF48" s="40" t="str">
        <f t="shared" si="860"/>
        <v/>
      </c>
      <c r="UG48" s="41" t="str">
        <f t="shared" si="860"/>
        <v/>
      </c>
      <c r="UH48" s="45"/>
      <c r="UI48" s="45"/>
      <c r="UJ48" s="45"/>
      <c r="UK48" s="45"/>
      <c r="UL48" s="45"/>
      <c r="UM48" s="45"/>
      <c r="UN48" s="45"/>
      <c r="UO48" s="45"/>
      <c r="UP48" s="45"/>
      <c r="UQ48" s="45"/>
      <c r="UR48" s="45"/>
      <c r="US48" s="45"/>
      <c r="UT48" s="45"/>
      <c r="UU48" s="45"/>
      <c r="UV48" s="45"/>
      <c r="UW48" s="45"/>
      <c r="UX48" s="45"/>
      <c r="UY48" s="45"/>
      <c r="UZ48" s="45"/>
      <c r="VA48" s="45"/>
      <c r="VB48" s="45"/>
      <c r="VC48" s="45"/>
      <c r="VD48" s="45"/>
      <c r="VE48" s="45"/>
      <c r="VF48" s="47">
        <f t="shared" si="769"/>
        <v>0</v>
      </c>
      <c r="VG48" s="40" t="str">
        <f t="shared" ref="VG48:WE48" si="861">IFERROR(UH48/UH$10,"")</f>
        <v/>
      </c>
      <c r="VH48" s="40" t="str">
        <f t="shared" si="861"/>
        <v/>
      </c>
      <c r="VI48" s="40" t="str">
        <f t="shared" si="861"/>
        <v/>
      </c>
      <c r="VJ48" s="40" t="str">
        <f t="shared" si="861"/>
        <v/>
      </c>
      <c r="VK48" s="40" t="str">
        <f t="shared" si="861"/>
        <v/>
      </c>
      <c r="VL48" s="40" t="str">
        <f t="shared" si="861"/>
        <v/>
      </c>
      <c r="VM48" s="40" t="str">
        <f t="shared" si="861"/>
        <v/>
      </c>
      <c r="VN48" s="40" t="str">
        <f t="shared" si="861"/>
        <v/>
      </c>
      <c r="VO48" s="40" t="str">
        <f t="shared" si="861"/>
        <v/>
      </c>
      <c r="VP48" s="40" t="str">
        <f t="shared" si="861"/>
        <v/>
      </c>
      <c r="VQ48" s="40" t="str">
        <f t="shared" si="861"/>
        <v/>
      </c>
      <c r="VR48" s="40" t="str">
        <f t="shared" si="861"/>
        <v/>
      </c>
      <c r="VS48" s="40" t="str">
        <f t="shared" si="861"/>
        <v/>
      </c>
      <c r="VT48" s="40" t="str">
        <f t="shared" si="861"/>
        <v/>
      </c>
      <c r="VU48" s="40" t="str">
        <f t="shared" si="861"/>
        <v/>
      </c>
      <c r="VV48" s="40" t="str">
        <f t="shared" si="861"/>
        <v/>
      </c>
      <c r="VW48" s="40" t="str">
        <f t="shared" si="861"/>
        <v/>
      </c>
      <c r="VX48" s="40" t="str">
        <f t="shared" si="861"/>
        <v/>
      </c>
      <c r="VY48" s="40" t="str">
        <f t="shared" si="861"/>
        <v/>
      </c>
      <c r="VZ48" s="40" t="str">
        <f t="shared" si="861"/>
        <v/>
      </c>
      <c r="WA48" s="40" t="str">
        <f t="shared" si="861"/>
        <v/>
      </c>
      <c r="WB48" s="40" t="str">
        <f t="shared" si="861"/>
        <v/>
      </c>
      <c r="WC48" s="40" t="str">
        <f t="shared" si="861"/>
        <v/>
      </c>
      <c r="WD48" s="40" t="str">
        <f t="shared" si="861"/>
        <v/>
      </c>
      <c r="WE48" s="41" t="str">
        <f t="shared" si="861"/>
        <v/>
      </c>
      <c r="WF48" s="45">
        <f t="shared" ref="WF48:XC48" si="862">SUMIF($C$2:$WE$2,WF$2,$C48:$WE48)</f>
        <v>0</v>
      </c>
      <c r="WG48" s="45">
        <f t="shared" si="862"/>
        <v>0</v>
      </c>
      <c r="WH48" s="45">
        <f t="shared" si="862"/>
        <v>0</v>
      </c>
      <c r="WI48" s="45">
        <f t="shared" si="862"/>
        <v>0</v>
      </c>
      <c r="WJ48" s="45">
        <f t="shared" si="862"/>
        <v>0</v>
      </c>
      <c r="WK48" s="45">
        <f t="shared" si="862"/>
        <v>0</v>
      </c>
      <c r="WL48" s="45">
        <f t="shared" si="862"/>
        <v>0</v>
      </c>
      <c r="WM48" s="45">
        <f t="shared" si="862"/>
        <v>0</v>
      </c>
      <c r="WN48" s="45">
        <f t="shared" si="862"/>
        <v>0</v>
      </c>
      <c r="WO48" s="45">
        <f t="shared" si="862"/>
        <v>0</v>
      </c>
      <c r="WP48" s="45">
        <f t="shared" si="862"/>
        <v>0</v>
      </c>
      <c r="WQ48" s="45">
        <f t="shared" si="862"/>
        <v>0</v>
      </c>
      <c r="WR48" s="45">
        <f t="shared" si="862"/>
        <v>0</v>
      </c>
      <c r="WS48" s="45">
        <f t="shared" si="862"/>
        <v>0</v>
      </c>
      <c r="WT48" s="45">
        <f t="shared" si="862"/>
        <v>0</v>
      </c>
      <c r="WU48" s="45">
        <f t="shared" si="862"/>
        <v>0</v>
      </c>
      <c r="WV48" s="45">
        <f t="shared" si="862"/>
        <v>0</v>
      </c>
      <c r="WW48" s="45">
        <f t="shared" si="862"/>
        <v>0</v>
      </c>
      <c r="WX48" s="45">
        <f t="shared" si="862"/>
        <v>0</v>
      </c>
      <c r="WY48" s="45">
        <f t="shared" si="862"/>
        <v>0</v>
      </c>
      <c r="WZ48" s="45">
        <f t="shared" si="862"/>
        <v>0</v>
      </c>
      <c r="XA48" s="45">
        <f t="shared" si="862"/>
        <v>0</v>
      </c>
      <c r="XB48" s="45">
        <f t="shared" si="862"/>
        <v>0</v>
      </c>
      <c r="XC48" s="45">
        <f t="shared" si="862"/>
        <v>0</v>
      </c>
      <c r="XD48" s="47">
        <f t="shared" si="772"/>
        <v>0</v>
      </c>
      <c r="XE48" s="40">
        <f t="shared" ref="XE48:YC48" si="863">IFERROR(WF48/WF$10,"")</f>
        <v>0</v>
      </c>
      <c r="XF48" s="40">
        <f t="shared" si="863"/>
        <v>0</v>
      </c>
      <c r="XG48" s="40">
        <f t="shared" si="863"/>
        <v>0</v>
      </c>
      <c r="XH48" s="40">
        <f t="shared" si="863"/>
        <v>0</v>
      </c>
      <c r="XI48" s="40">
        <f t="shared" si="863"/>
        <v>0</v>
      </c>
      <c r="XJ48" s="40">
        <f t="shared" si="863"/>
        <v>0</v>
      </c>
      <c r="XK48" s="40">
        <f t="shared" si="863"/>
        <v>0</v>
      </c>
      <c r="XL48" s="40">
        <f t="shared" si="863"/>
        <v>0</v>
      </c>
      <c r="XM48" s="40">
        <f t="shared" si="863"/>
        <v>0</v>
      </c>
      <c r="XN48" s="40">
        <f t="shared" si="863"/>
        <v>0</v>
      </c>
      <c r="XO48" s="40">
        <f t="shared" si="863"/>
        <v>0</v>
      </c>
      <c r="XP48" s="40">
        <f t="shared" si="863"/>
        <v>0</v>
      </c>
      <c r="XQ48" s="40">
        <f t="shared" si="863"/>
        <v>0</v>
      </c>
      <c r="XR48" s="40">
        <f t="shared" si="863"/>
        <v>0</v>
      </c>
      <c r="XS48" s="40">
        <f t="shared" si="863"/>
        <v>0</v>
      </c>
      <c r="XT48" s="40">
        <f t="shared" si="863"/>
        <v>0</v>
      </c>
      <c r="XU48" s="40">
        <f t="shared" si="863"/>
        <v>0</v>
      </c>
      <c r="XV48" s="40">
        <f t="shared" si="863"/>
        <v>0</v>
      </c>
      <c r="XW48" s="40">
        <f t="shared" si="863"/>
        <v>0</v>
      </c>
      <c r="XX48" s="40">
        <f t="shared" si="863"/>
        <v>0</v>
      </c>
      <c r="XY48" s="40">
        <f t="shared" si="863"/>
        <v>0</v>
      </c>
      <c r="XZ48" s="40">
        <f t="shared" si="863"/>
        <v>0</v>
      </c>
      <c r="YA48" s="40">
        <f t="shared" si="863"/>
        <v>0</v>
      </c>
      <c r="YB48" s="40" t="str">
        <f t="shared" si="863"/>
        <v/>
      </c>
      <c r="YC48" s="41">
        <f t="shared" si="863"/>
        <v>0</v>
      </c>
    </row>
    <row r="49" s="18" customFormat="1" customHeight="1" spans="1:653">
      <c r="A49" s="67"/>
      <c r="B49" s="69" t="s">
        <v>101</v>
      </c>
      <c r="C49" s="52">
        <f t="shared" ref="C49:R49" si="864">SUM(C42:C48)</f>
        <v>587</v>
      </c>
      <c r="D49" s="52">
        <f t="shared" si="864"/>
        <v>9</v>
      </c>
      <c r="E49" s="52">
        <f t="shared" si="864"/>
        <v>1459.2</v>
      </c>
      <c r="F49" s="52">
        <f t="shared" si="864"/>
        <v>463.9</v>
      </c>
      <c r="G49" s="52">
        <f t="shared" si="864"/>
        <v>140</v>
      </c>
      <c r="H49" s="52">
        <f t="shared" si="864"/>
        <v>2619.82</v>
      </c>
      <c r="I49" s="52">
        <f t="shared" si="864"/>
        <v>2751.1</v>
      </c>
      <c r="J49" s="52">
        <f t="shared" si="864"/>
        <v>53</v>
      </c>
      <c r="K49" s="52">
        <f t="shared" si="864"/>
        <v>305</v>
      </c>
      <c r="L49" s="53">
        <f t="shared" si="864"/>
        <v>718</v>
      </c>
      <c r="M49" s="52">
        <f t="shared" si="864"/>
        <v>64</v>
      </c>
      <c r="N49" s="52">
        <f t="shared" si="864"/>
        <v>789</v>
      </c>
      <c r="O49" s="52">
        <f t="shared" si="864"/>
        <v>0</v>
      </c>
      <c r="P49" s="52">
        <f t="shared" si="864"/>
        <v>121</v>
      </c>
      <c r="Q49" s="53">
        <f t="shared" si="864"/>
        <v>585.88</v>
      </c>
      <c r="R49" s="52">
        <f t="shared" si="864"/>
        <v>52</v>
      </c>
      <c r="S49" s="54" t="str">
        <f>IFERROR(#REF!/#REF!,"")</f>
        <v/>
      </c>
      <c r="T49" s="52">
        <f t="shared" ref="T49:AA49" si="865">SUM(T42:T48)</f>
        <v>517</v>
      </c>
      <c r="U49" s="52">
        <f t="shared" si="865"/>
        <v>521.66</v>
      </c>
      <c r="V49" s="52">
        <f t="shared" si="865"/>
        <v>268.8</v>
      </c>
      <c r="W49" s="52">
        <f t="shared" si="865"/>
        <v>0</v>
      </c>
      <c r="X49" s="53">
        <f t="shared" si="865"/>
        <v>0</v>
      </c>
      <c r="Y49" s="52">
        <f t="shared" si="865"/>
        <v>0</v>
      </c>
      <c r="Z49" s="52">
        <f t="shared" si="865"/>
        <v>0</v>
      </c>
      <c r="AA49" s="55">
        <f t="shared" si="865"/>
        <v>12025.36</v>
      </c>
      <c r="AB49" s="54">
        <f t="shared" ref="AB49:AZ49" si="866">IFERROR(C49/C$10,"")</f>
        <v>0.00190889640682593</v>
      </c>
      <c r="AC49" s="54">
        <f t="shared" si="866"/>
        <v>0.000540890413799196</v>
      </c>
      <c r="AD49" s="54">
        <f t="shared" si="866"/>
        <v>0.00814268810937675</v>
      </c>
      <c r="AE49" s="54">
        <f t="shared" si="866"/>
        <v>0.00325388312618574</v>
      </c>
      <c r="AF49" s="54">
        <f t="shared" si="866"/>
        <v>0.00162864801158948</v>
      </c>
      <c r="AG49" s="54">
        <f t="shared" si="866"/>
        <v>0.0177468801279816</v>
      </c>
      <c r="AH49" s="54">
        <f t="shared" si="866"/>
        <v>0.00629838242767997</v>
      </c>
      <c r="AI49" s="54">
        <f t="shared" si="866"/>
        <v>0.000969435526958596</v>
      </c>
      <c r="AJ49" s="54">
        <f t="shared" si="866"/>
        <v>0.00500154802010871</v>
      </c>
      <c r="AK49" s="54">
        <f t="shared" si="866"/>
        <v>0.0021342390592083</v>
      </c>
      <c r="AL49" s="54">
        <f t="shared" si="866"/>
        <v>0.002342412377307</v>
      </c>
      <c r="AM49" s="54">
        <f t="shared" si="866"/>
        <v>0.0171508577711319</v>
      </c>
      <c r="AN49" s="54">
        <f t="shared" si="866"/>
        <v>0</v>
      </c>
      <c r="AO49" s="54">
        <f t="shared" si="866"/>
        <v>0.00107189918832429</v>
      </c>
      <c r="AP49" s="54">
        <f t="shared" si="866"/>
        <v>0.00197502830414329</v>
      </c>
      <c r="AQ49" s="54">
        <f t="shared" si="866"/>
        <v>0.00147568301420743</v>
      </c>
      <c r="AR49" s="54" t="str">
        <f t="shared" si="866"/>
        <v/>
      </c>
      <c r="AS49" s="54">
        <f t="shared" si="866"/>
        <v>0.00180438529845494</v>
      </c>
      <c r="AT49" s="54">
        <f t="shared" si="866"/>
        <v>0.00255414297403583</v>
      </c>
      <c r="AU49" s="54">
        <f t="shared" si="866"/>
        <v>0.00306779729301135</v>
      </c>
      <c r="AV49" s="54" t="str">
        <f t="shared" si="866"/>
        <v/>
      </c>
      <c r="AW49" s="54" t="str">
        <f t="shared" si="866"/>
        <v/>
      </c>
      <c r="AX49" s="54" t="str">
        <f t="shared" si="866"/>
        <v/>
      </c>
      <c r="AY49" s="54" t="str">
        <f t="shared" si="866"/>
        <v/>
      </c>
      <c r="AZ49" s="56">
        <f t="shared" si="866"/>
        <v>0.00419466492615666</v>
      </c>
      <c r="BA49" s="52">
        <f t="shared" ref="BA49:BP49" si="867">SUM(BA42:BA48)</f>
        <v>463</v>
      </c>
      <c r="BB49" s="52">
        <f t="shared" si="867"/>
        <v>6</v>
      </c>
      <c r="BC49" s="52">
        <f t="shared" si="867"/>
        <v>1442.46</v>
      </c>
      <c r="BD49" s="52">
        <f t="shared" si="867"/>
        <v>847.9</v>
      </c>
      <c r="BE49" s="52">
        <f t="shared" si="867"/>
        <v>1197</v>
      </c>
      <c r="BF49" s="52">
        <f t="shared" si="867"/>
        <v>248.5</v>
      </c>
      <c r="BG49" s="52">
        <f t="shared" si="867"/>
        <v>1985.87</v>
      </c>
      <c r="BH49" s="52">
        <f t="shared" si="867"/>
        <v>63</v>
      </c>
      <c r="BI49" s="52">
        <f t="shared" si="867"/>
        <v>122</v>
      </c>
      <c r="BJ49" s="53">
        <f t="shared" si="867"/>
        <v>353.1</v>
      </c>
      <c r="BK49" s="52">
        <f t="shared" si="867"/>
        <v>35</v>
      </c>
      <c r="BL49" s="52">
        <f t="shared" si="867"/>
        <v>31</v>
      </c>
      <c r="BM49" s="52">
        <f t="shared" si="867"/>
        <v>3</v>
      </c>
      <c r="BN49" s="52">
        <f t="shared" si="867"/>
        <v>68</v>
      </c>
      <c r="BO49" s="53">
        <f t="shared" si="867"/>
        <v>474.23</v>
      </c>
      <c r="BP49" s="52">
        <f t="shared" si="867"/>
        <v>3</v>
      </c>
      <c r="BQ49" s="54" t="str">
        <f>IFERROR(#REF!/#REF!,"")</f>
        <v/>
      </c>
      <c r="BR49" s="53">
        <f t="shared" ref="BR49:BY49" si="868">SUM(BR42:BR48)</f>
        <v>339</v>
      </c>
      <c r="BS49" s="53">
        <f t="shared" si="868"/>
        <v>409</v>
      </c>
      <c r="BT49" s="53">
        <f t="shared" si="868"/>
        <v>181.9</v>
      </c>
      <c r="BU49" s="52">
        <f t="shared" si="868"/>
        <v>0</v>
      </c>
      <c r="BV49" s="52">
        <f t="shared" si="868"/>
        <v>0</v>
      </c>
      <c r="BW49" s="52">
        <f t="shared" si="868"/>
        <v>0</v>
      </c>
      <c r="BX49" s="52">
        <f t="shared" si="868"/>
        <v>0</v>
      </c>
      <c r="BY49" s="55">
        <f t="shared" si="868"/>
        <v>8272.96</v>
      </c>
      <c r="BZ49" s="54">
        <f t="shared" ref="BZ49:CX49" si="869">IFERROR(BA49/BA$10,"")</f>
        <v>0.00232827934122285</v>
      </c>
      <c r="CA49" s="54">
        <f t="shared" si="869"/>
        <v>0.000540249973662819</v>
      </c>
      <c r="CB49" s="54">
        <f t="shared" si="869"/>
        <v>0.0101588429316937</v>
      </c>
      <c r="CC49" s="54">
        <f t="shared" si="869"/>
        <v>0.00893489591620797</v>
      </c>
      <c r="CD49" s="54">
        <f t="shared" si="869"/>
        <v>0.0180290606769019</v>
      </c>
      <c r="CE49" s="54">
        <f t="shared" si="869"/>
        <v>0.00221481613059951</v>
      </c>
      <c r="CF49" s="54">
        <f t="shared" si="869"/>
        <v>0.00726671299712913</v>
      </c>
      <c r="CG49" s="54">
        <f t="shared" si="869"/>
        <v>0.00142670474232121</v>
      </c>
      <c r="CH49" s="54">
        <f t="shared" si="869"/>
        <v>0.00394796197789012</v>
      </c>
      <c r="CI49" s="54">
        <f t="shared" si="869"/>
        <v>0.00197619554653629</v>
      </c>
      <c r="CJ49" s="54">
        <f t="shared" si="869"/>
        <v>0.00203173571181861</v>
      </c>
      <c r="CK49" s="54">
        <f t="shared" si="869"/>
        <v>0.00134722803485931</v>
      </c>
      <c r="CL49" s="54">
        <f t="shared" si="869"/>
        <v>0.0039333945194703</v>
      </c>
      <c r="CM49" s="54">
        <f t="shared" si="869"/>
        <v>0.00101825445729658</v>
      </c>
      <c r="CN49" s="54">
        <f t="shared" si="869"/>
        <v>0.00197829527705844</v>
      </c>
      <c r="CO49" s="54">
        <f t="shared" si="869"/>
        <v>0.000178382852413163</v>
      </c>
      <c r="CP49" s="54" t="str">
        <f t="shared" si="869"/>
        <v/>
      </c>
      <c r="CQ49" s="54">
        <f t="shared" si="869"/>
        <v>0.00163328911086634</v>
      </c>
      <c r="CR49" s="54">
        <f t="shared" si="869"/>
        <v>0.00205763583880439</v>
      </c>
      <c r="CS49" s="54">
        <f t="shared" si="869"/>
        <v>0.00273021621391211</v>
      </c>
      <c r="CT49" s="54" t="str">
        <f t="shared" si="869"/>
        <v/>
      </c>
      <c r="CU49" s="54" t="str">
        <f t="shared" si="869"/>
        <v/>
      </c>
      <c r="CV49" s="54" t="str">
        <f t="shared" si="869"/>
        <v/>
      </c>
      <c r="CW49" s="54" t="str">
        <f t="shared" si="869"/>
        <v/>
      </c>
      <c r="CX49" s="56">
        <f t="shared" si="869"/>
        <v>0.00415782496364865</v>
      </c>
      <c r="CY49" s="57">
        <f t="shared" ref="CY49:DW49" si="870">SUM(CY42:CY48)</f>
        <v>692</v>
      </c>
      <c r="CZ49" s="52">
        <f t="shared" si="870"/>
        <v>62</v>
      </c>
      <c r="DA49" s="52">
        <f t="shared" si="870"/>
        <v>688</v>
      </c>
      <c r="DB49" s="52">
        <f t="shared" si="870"/>
        <v>760</v>
      </c>
      <c r="DC49" s="52">
        <f t="shared" si="870"/>
        <v>244.5</v>
      </c>
      <c r="DD49" s="52">
        <f t="shared" si="870"/>
        <v>2563.02</v>
      </c>
      <c r="DE49" s="52">
        <f t="shared" si="870"/>
        <v>3537.31</v>
      </c>
      <c r="DF49" s="52">
        <f t="shared" si="870"/>
        <v>120</v>
      </c>
      <c r="DG49" s="52">
        <f t="shared" si="870"/>
        <v>148</v>
      </c>
      <c r="DH49" s="53">
        <f t="shared" si="870"/>
        <v>623.65</v>
      </c>
      <c r="DI49" s="52">
        <f t="shared" si="870"/>
        <v>64</v>
      </c>
      <c r="DJ49" s="52">
        <f t="shared" si="870"/>
        <v>85</v>
      </c>
      <c r="DK49" s="52">
        <f t="shared" si="870"/>
        <v>3</v>
      </c>
      <c r="DL49" s="52">
        <f t="shared" si="870"/>
        <v>138</v>
      </c>
      <c r="DM49" s="53">
        <f t="shared" si="870"/>
        <v>1054.32</v>
      </c>
      <c r="DN49" s="52">
        <f t="shared" si="870"/>
        <v>22</v>
      </c>
      <c r="DO49" s="52">
        <f t="shared" si="870"/>
        <v>1149</v>
      </c>
      <c r="DP49" s="53">
        <f t="shared" si="870"/>
        <v>597.26</v>
      </c>
      <c r="DQ49" s="53">
        <f t="shared" si="870"/>
        <v>665.21</v>
      </c>
      <c r="DR49" s="53">
        <f t="shared" si="870"/>
        <v>282.87</v>
      </c>
      <c r="DS49" s="52">
        <f t="shared" si="870"/>
        <v>0</v>
      </c>
      <c r="DT49" s="52">
        <f t="shared" si="870"/>
        <v>0</v>
      </c>
      <c r="DU49" s="52">
        <f t="shared" si="870"/>
        <v>0</v>
      </c>
      <c r="DV49" s="52">
        <f t="shared" si="870"/>
        <v>0</v>
      </c>
      <c r="DW49" s="55">
        <f t="shared" si="870"/>
        <v>13499.14</v>
      </c>
      <c r="DX49" s="54">
        <f t="shared" ref="DX49:EV49" si="871">IFERROR(CY49/CY$10,"")</f>
        <v>0.00182352792677659</v>
      </c>
      <c r="DY49" s="54">
        <f t="shared" si="871"/>
        <v>0.00121606492374486</v>
      </c>
      <c r="DZ49" s="54">
        <f t="shared" si="871"/>
        <v>0.00198779258436035</v>
      </c>
      <c r="EA49" s="54">
        <f t="shared" si="871"/>
        <v>0.00298213933967601</v>
      </c>
      <c r="EB49" s="54">
        <f t="shared" si="871"/>
        <v>0.00205684237428433</v>
      </c>
      <c r="EC49" s="54">
        <f t="shared" si="871"/>
        <v>0.0108967528185084</v>
      </c>
      <c r="ED49" s="54">
        <f t="shared" si="871"/>
        <v>0.00674854604662444</v>
      </c>
      <c r="EE49" s="54">
        <f t="shared" si="871"/>
        <v>0.000817570739797328</v>
      </c>
      <c r="EF49" s="54">
        <f t="shared" si="871"/>
        <v>0.0020539774162408</v>
      </c>
      <c r="EG49" s="54">
        <f t="shared" si="871"/>
        <v>0.00197145769294139</v>
      </c>
      <c r="EH49" s="54">
        <f t="shared" si="871"/>
        <v>0.00135716486563114</v>
      </c>
      <c r="EI49" s="54">
        <f t="shared" si="871"/>
        <v>0.00117710647011112</v>
      </c>
      <c r="EJ49" s="54">
        <f t="shared" si="871"/>
        <v>0.00820097865011891</v>
      </c>
      <c r="EK49" s="54">
        <f t="shared" si="871"/>
        <v>0.000913409930036785</v>
      </c>
      <c r="EL49" s="54">
        <f t="shared" si="871"/>
        <v>0.00198157730034697</v>
      </c>
      <c r="EM49" s="54">
        <f t="shared" si="871"/>
        <v>0.00127754488392634</v>
      </c>
      <c r="EN49" s="54">
        <f t="shared" si="871"/>
        <v>0.0348365818673315</v>
      </c>
      <c r="EO49" s="54">
        <f t="shared" si="871"/>
        <v>0.00133598556045794</v>
      </c>
      <c r="EP49" s="54">
        <f t="shared" si="871"/>
        <v>0.00207021444385448</v>
      </c>
      <c r="EQ49" s="54">
        <f t="shared" si="871"/>
        <v>0.00195957227885857</v>
      </c>
      <c r="ER49" s="54" t="str">
        <f t="shared" si="871"/>
        <v/>
      </c>
      <c r="ES49" s="54" t="str">
        <f t="shared" si="871"/>
        <v/>
      </c>
      <c r="ET49" s="54" t="str">
        <f t="shared" si="871"/>
        <v/>
      </c>
      <c r="EU49" s="54" t="str">
        <f t="shared" si="871"/>
        <v/>
      </c>
      <c r="EV49" s="56">
        <f t="shared" si="871"/>
        <v>0.00320594732661545</v>
      </c>
      <c r="EW49" s="52">
        <f t="shared" ref="EW49:FU49" si="872">SUM(EW42:EW48)</f>
        <v>632.3</v>
      </c>
      <c r="EX49" s="52">
        <f t="shared" si="872"/>
        <v>35</v>
      </c>
      <c r="EY49" s="52">
        <f t="shared" si="872"/>
        <v>1712.86</v>
      </c>
      <c r="EZ49" s="52">
        <f t="shared" si="872"/>
        <v>1409.9</v>
      </c>
      <c r="FA49" s="52">
        <f t="shared" si="872"/>
        <v>127</v>
      </c>
      <c r="FB49" s="52">
        <f t="shared" si="872"/>
        <v>439</v>
      </c>
      <c r="FC49" s="52">
        <f t="shared" si="872"/>
        <v>2866.88</v>
      </c>
      <c r="FD49" s="52">
        <f t="shared" si="872"/>
        <v>48</v>
      </c>
      <c r="FE49" s="52">
        <f t="shared" si="872"/>
        <v>238</v>
      </c>
      <c r="FF49" s="53">
        <f t="shared" si="872"/>
        <v>1983.53</v>
      </c>
      <c r="FG49" s="52">
        <f t="shared" si="872"/>
        <v>80.97</v>
      </c>
      <c r="FH49" s="52">
        <f t="shared" si="872"/>
        <v>119</v>
      </c>
      <c r="FI49" s="52">
        <f t="shared" si="872"/>
        <v>0</v>
      </c>
      <c r="FJ49" s="52">
        <f t="shared" si="872"/>
        <v>133.9</v>
      </c>
      <c r="FK49" s="53">
        <f t="shared" si="872"/>
        <v>2734.02</v>
      </c>
      <c r="FL49" s="52">
        <f t="shared" si="872"/>
        <v>0</v>
      </c>
      <c r="FM49" s="52">
        <f t="shared" si="872"/>
        <v>248</v>
      </c>
      <c r="FN49" s="53">
        <f t="shared" si="872"/>
        <v>2394</v>
      </c>
      <c r="FO49" s="53">
        <f t="shared" si="872"/>
        <v>3592.77</v>
      </c>
      <c r="FP49" s="53">
        <f t="shared" si="872"/>
        <v>1511.5</v>
      </c>
      <c r="FQ49" s="52">
        <f t="shared" si="872"/>
        <v>0</v>
      </c>
      <c r="FR49" s="52">
        <f t="shared" si="872"/>
        <v>0</v>
      </c>
      <c r="FS49" s="52">
        <f t="shared" si="872"/>
        <v>0</v>
      </c>
      <c r="FT49" s="52">
        <f t="shared" si="872"/>
        <v>0</v>
      </c>
      <c r="FU49" s="55">
        <f t="shared" si="872"/>
        <v>20306.63</v>
      </c>
      <c r="FV49" s="54">
        <f t="shared" ref="FV49:GT49" si="873">IFERROR(EW49/EW$10,"")</f>
        <v>0.00203301333281186</v>
      </c>
      <c r="FW49" s="54">
        <f t="shared" si="873"/>
        <v>0.00102566507053644</v>
      </c>
      <c r="FX49" s="54">
        <f t="shared" si="873"/>
        <v>0.00593557506874111</v>
      </c>
      <c r="FY49" s="54">
        <f t="shared" si="873"/>
        <v>0.00474153329934224</v>
      </c>
      <c r="FZ49" s="54">
        <f t="shared" si="873"/>
        <v>0.00168687037065324</v>
      </c>
      <c r="GA49" s="54">
        <f t="shared" si="873"/>
        <v>0.00227271927185178</v>
      </c>
      <c r="GB49" s="54">
        <f t="shared" si="873"/>
        <v>0.00643769822377876</v>
      </c>
      <c r="GC49" s="54">
        <f t="shared" si="873"/>
        <v>0.000876162626735529</v>
      </c>
      <c r="GD49" s="54">
        <f t="shared" si="873"/>
        <v>0.00289565189884209</v>
      </c>
      <c r="GE49" s="54">
        <f t="shared" si="873"/>
        <v>0.00544702271779116</v>
      </c>
      <c r="GF49" s="54">
        <f t="shared" si="873"/>
        <v>0.00176429598336677</v>
      </c>
      <c r="GG49" s="54">
        <f t="shared" si="873"/>
        <v>0.00213984633026244</v>
      </c>
      <c r="GH49" s="54">
        <f t="shared" si="873"/>
        <v>0</v>
      </c>
      <c r="GI49" s="54">
        <f t="shared" si="873"/>
        <v>0.000940506997189451</v>
      </c>
      <c r="GJ49" s="54">
        <f t="shared" si="873"/>
        <v>0.00528553543000465</v>
      </c>
      <c r="GK49" s="54">
        <f t="shared" si="873"/>
        <v>0</v>
      </c>
      <c r="GL49" s="54">
        <f t="shared" si="873"/>
        <v>0.00257939706593586</v>
      </c>
      <c r="GM49" s="54">
        <f t="shared" si="873"/>
        <v>0.00614442919715708</v>
      </c>
      <c r="GN49" s="54">
        <f t="shared" si="873"/>
        <v>0.0105860251221009</v>
      </c>
      <c r="GO49" s="54">
        <f t="shared" si="873"/>
        <v>0.0114938918880655</v>
      </c>
      <c r="GP49" s="54" t="str">
        <f t="shared" si="873"/>
        <v/>
      </c>
      <c r="GQ49" s="54" t="str">
        <f t="shared" si="873"/>
        <v/>
      </c>
      <c r="GR49" s="54" t="str">
        <f t="shared" si="873"/>
        <v/>
      </c>
      <c r="GS49" s="54" t="str">
        <f t="shared" si="873"/>
        <v/>
      </c>
      <c r="GT49" s="56">
        <f t="shared" si="873"/>
        <v>0.00525254172220303</v>
      </c>
      <c r="GU49" s="52">
        <f t="shared" ref="GU49:HS49" si="874">SUM(GU42:GU48)</f>
        <v>370.22</v>
      </c>
      <c r="GV49" s="52">
        <f t="shared" si="874"/>
        <v>12</v>
      </c>
      <c r="GW49" s="52">
        <f t="shared" si="874"/>
        <v>483</v>
      </c>
      <c r="GX49" s="52">
        <f t="shared" si="874"/>
        <v>1057.6</v>
      </c>
      <c r="GY49" s="52">
        <f t="shared" si="874"/>
        <v>41</v>
      </c>
      <c r="GZ49" s="52">
        <f t="shared" si="874"/>
        <v>395</v>
      </c>
      <c r="HA49" s="52">
        <f t="shared" si="874"/>
        <v>3713.72</v>
      </c>
      <c r="HB49" s="52">
        <f t="shared" si="874"/>
        <v>24</v>
      </c>
      <c r="HC49" s="52">
        <f t="shared" si="874"/>
        <v>342</v>
      </c>
      <c r="HD49" s="53">
        <f t="shared" si="874"/>
        <v>937.17</v>
      </c>
      <c r="HE49" s="52">
        <f t="shared" si="874"/>
        <v>113</v>
      </c>
      <c r="HF49" s="52">
        <f t="shared" si="874"/>
        <v>60</v>
      </c>
      <c r="HG49" s="52">
        <f t="shared" si="874"/>
        <v>0</v>
      </c>
      <c r="HH49" s="52">
        <f t="shared" si="874"/>
        <v>185.63</v>
      </c>
      <c r="HI49" s="53">
        <f t="shared" si="874"/>
        <v>1193.71</v>
      </c>
      <c r="HJ49" s="52">
        <f t="shared" si="874"/>
        <v>0</v>
      </c>
      <c r="HK49" s="52">
        <f t="shared" si="874"/>
        <v>189</v>
      </c>
      <c r="HL49" s="53">
        <f t="shared" si="874"/>
        <v>816.62</v>
      </c>
      <c r="HM49" s="53">
        <f t="shared" si="874"/>
        <v>767.97</v>
      </c>
      <c r="HN49" s="53">
        <f t="shared" si="874"/>
        <v>386</v>
      </c>
      <c r="HO49" s="52">
        <f t="shared" si="874"/>
        <v>3</v>
      </c>
      <c r="HP49" s="53">
        <f t="shared" si="874"/>
        <v>455</v>
      </c>
      <c r="HQ49" s="52">
        <f t="shared" si="874"/>
        <v>0</v>
      </c>
      <c r="HR49" s="52">
        <f t="shared" si="874"/>
        <v>0</v>
      </c>
      <c r="HS49" s="55">
        <f t="shared" si="874"/>
        <v>11545.64</v>
      </c>
      <c r="HT49" s="54">
        <f t="shared" ref="HT49:IR49" si="875">IFERROR(GU49/GU$10,"")</f>
        <v>0.00139048966216265</v>
      </c>
      <c r="HU49" s="54">
        <f t="shared" si="875"/>
        <v>0.000524842088136725</v>
      </c>
      <c r="HV49" s="54">
        <f t="shared" si="875"/>
        <v>0.00235211571591196</v>
      </c>
      <c r="HW49" s="54">
        <f t="shared" si="875"/>
        <v>0.0039729646069561</v>
      </c>
      <c r="HX49" s="54">
        <f t="shared" si="875"/>
        <v>0.00101950689683982</v>
      </c>
      <c r="HY49" s="54">
        <f t="shared" si="875"/>
        <v>0.0022150982668061</v>
      </c>
      <c r="HZ49" s="54">
        <f t="shared" si="875"/>
        <v>0.00793030999749451</v>
      </c>
      <c r="IA49" s="54">
        <f t="shared" si="875"/>
        <v>0.00179608453571216</v>
      </c>
      <c r="IB49" s="54">
        <f t="shared" si="875"/>
        <v>0.0025041921421233</v>
      </c>
      <c r="IC49" s="54">
        <f t="shared" si="875"/>
        <v>0.00241009618834092</v>
      </c>
      <c r="ID49" s="54">
        <f t="shared" si="875"/>
        <v>0.00237967980881695</v>
      </c>
      <c r="IE49" s="54">
        <f t="shared" si="875"/>
        <v>0.00132882360132457</v>
      </c>
      <c r="IF49" s="54" t="str">
        <f t="shared" si="875"/>
        <v/>
      </c>
      <c r="IG49" s="54">
        <f t="shared" si="875"/>
        <v>0.00143248023732115</v>
      </c>
      <c r="IH49" s="54">
        <f t="shared" si="875"/>
        <v>0.00225432364964904</v>
      </c>
      <c r="II49" s="54">
        <f t="shared" si="875"/>
        <v>0</v>
      </c>
      <c r="IJ49" s="54">
        <f t="shared" si="875"/>
        <v>0.00232092099056914</v>
      </c>
      <c r="IK49" s="54">
        <f t="shared" si="875"/>
        <v>0.00190531804499641</v>
      </c>
      <c r="IL49" s="54">
        <f t="shared" si="875"/>
        <v>0.00240798035864127</v>
      </c>
      <c r="IM49" s="54">
        <f t="shared" si="875"/>
        <v>0.00269652667105897</v>
      </c>
      <c r="IN49" s="54">
        <f t="shared" si="875"/>
        <v>0.00690321689907495</v>
      </c>
      <c r="IO49" s="54">
        <f t="shared" si="875"/>
        <v>0.00419238340682303</v>
      </c>
      <c r="IP49" s="54" t="str">
        <f t="shared" si="875"/>
        <v/>
      </c>
      <c r="IQ49" s="54" t="str">
        <f t="shared" si="875"/>
        <v/>
      </c>
      <c r="IR49" s="56">
        <f t="shared" si="875"/>
        <v>0.00302289153502623</v>
      </c>
      <c r="IS49" s="52">
        <f t="shared" ref="IS49:JQ49" si="876">SUM(IS42:IS48)</f>
        <v>430.39</v>
      </c>
      <c r="IT49" s="52">
        <f t="shared" si="876"/>
        <v>59</v>
      </c>
      <c r="IU49" s="52">
        <f t="shared" si="876"/>
        <v>439</v>
      </c>
      <c r="IV49" s="52">
        <f t="shared" si="876"/>
        <v>656</v>
      </c>
      <c r="IW49" s="52">
        <f t="shared" si="876"/>
        <v>68</v>
      </c>
      <c r="IX49" s="52">
        <f t="shared" si="876"/>
        <v>440</v>
      </c>
      <c r="IY49" s="52">
        <f t="shared" si="876"/>
        <v>1194.33</v>
      </c>
      <c r="IZ49" s="52">
        <f t="shared" si="876"/>
        <v>93</v>
      </c>
      <c r="JA49" s="52">
        <f t="shared" si="876"/>
        <v>3905</v>
      </c>
      <c r="JB49" s="53">
        <f t="shared" si="876"/>
        <v>2549.39</v>
      </c>
      <c r="JC49" s="52">
        <f t="shared" si="876"/>
        <v>55</v>
      </c>
      <c r="JD49" s="52">
        <f t="shared" si="876"/>
        <v>38</v>
      </c>
      <c r="JE49" s="52">
        <f t="shared" si="876"/>
        <v>0</v>
      </c>
      <c r="JF49" s="52">
        <f t="shared" si="876"/>
        <v>263.42</v>
      </c>
      <c r="JG49" s="53">
        <f t="shared" si="876"/>
        <v>2409.3</v>
      </c>
      <c r="JH49" s="52">
        <f t="shared" si="876"/>
        <v>0</v>
      </c>
      <c r="JI49" s="52">
        <f t="shared" si="876"/>
        <v>294</v>
      </c>
      <c r="JJ49" s="53">
        <f t="shared" si="876"/>
        <v>1658.24</v>
      </c>
      <c r="JK49" s="53">
        <f t="shared" si="876"/>
        <v>1981.52</v>
      </c>
      <c r="JL49" s="53">
        <f t="shared" si="876"/>
        <v>1589</v>
      </c>
      <c r="JM49" s="52">
        <f t="shared" si="876"/>
        <v>1080</v>
      </c>
      <c r="JN49" s="53">
        <f t="shared" si="876"/>
        <v>538.4</v>
      </c>
      <c r="JO49" s="52">
        <f t="shared" si="876"/>
        <v>1282</v>
      </c>
      <c r="JP49" s="52">
        <f t="shared" si="876"/>
        <v>0</v>
      </c>
      <c r="JQ49" s="55">
        <f t="shared" si="876"/>
        <v>21022.99</v>
      </c>
      <c r="JR49" s="54">
        <f t="shared" ref="JR49:KP49" si="877">IFERROR(IS49/IS$10,"")</f>
        <v>0.00177744353574113</v>
      </c>
      <c r="JS49" s="54">
        <f t="shared" si="877"/>
        <v>0.00314830546460449</v>
      </c>
      <c r="JT49" s="54">
        <f t="shared" si="877"/>
        <v>0.00260778312178646</v>
      </c>
      <c r="JU49" s="54">
        <f t="shared" si="877"/>
        <v>0.00317406095455064</v>
      </c>
      <c r="JV49" s="54">
        <f t="shared" si="877"/>
        <v>0.00183164884490295</v>
      </c>
      <c r="JW49" s="54">
        <f t="shared" si="877"/>
        <v>0.00219562959928253</v>
      </c>
      <c r="JX49" s="54">
        <f t="shared" si="877"/>
        <v>0.00281183597117315</v>
      </c>
      <c r="JY49" s="54">
        <f t="shared" si="877"/>
        <v>0.00670241769899509</v>
      </c>
      <c r="JZ49" s="54">
        <f t="shared" si="877"/>
        <v>0.0301162703979892</v>
      </c>
      <c r="KA49" s="54">
        <f t="shared" si="877"/>
        <v>0.0075679647100028</v>
      </c>
      <c r="KB49" s="54">
        <f t="shared" si="877"/>
        <v>0.00153367732321441</v>
      </c>
      <c r="KC49" s="54">
        <f t="shared" si="877"/>
        <v>0.00154151961380877</v>
      </c>
      <c r="KD49" s="54" t="str">
        <f t="shared" si="877"/>
        <v/>
      </c>
      <c r="KE49" s="54">
        <f t="shared" si="877"/>
        <v>0.00214972611434928</v>
      </c>
      <c r="KF49" s="54">
        <f t="shared" si="877"/>
        <v>0.00587992477562046</v>
      </c>
      <c r="KG49" s="54" t="str">
        <f t="shared" si="877"/>
        <v/>
      </c>
      <c r="KH49" s="54">
        <f t="shared" si="877"/>
        <v>0.00300620320829372</v>
      </c>
      <c r="KI49" s="54">
        <f t="shared" si="877"/>
        <v>0.00421693611607765</v>
      </c>
      <c r="KJ49" s="54">
        <f t="shared" si="877"/>
        <v>0.00897079471022255</v>
      </c>
      <c r="KK49" s="54">
        <f t="shared" si="877"/>
        <v>0.00823283770683206</v>
      </c>
      <c r="KL49" s="54">
        <f t="shared" si="877"/>
        <v>0.159955449445192</v>
      </c>
      <c r="KM49" s="54">
        <f t="shared" si="877"/>
        <v>0.00509769316128945</v>
      </c>
      <c r="KN49" s="54">
        <f t="shared" si="877"/>
        <v>0.044510859677605</v>
      </c>
      <c r="KO49" s="54" t="str">
        <f t="shared" si="877"/>
        <v/>
      </c>
      <c r="KP49" s="56">
        <f t="shared" si="877"/>
        <v>0.00615162155803101</v>
      </c>
      <c r="KQ49" s="52">
        <f t="shared" ref="KQ49:LO49" si="878">SUM(KQ42:KQ48)</f>
        <v>0</v>
      </c>
      <c r="KR49" s="52">
        <f t="shared" si="878"/>
        <v>0</v>
      </c>
      <c r="KS49" s="52">
        <f t="shared" si="878"/>
        <v>0</v>
      </c>
      <c r="KT49" s="52">
        <f t="shared" si="878"/>
        <v>0</v>
      </c>
      <c r="KU49" s="52">
        <f t="shared" si="878"/>
        <v>0</v>
      </c>
      <c r="KV49" s="52">
        <f t="shared" si="878"/>
        <v>0</v>
      </c>
      <c r="KW49" s="52">
        <f t="shared" si="878"/>
        <v>0</v>
      </c>
      <c r="KX49" s="52">
        <f t="shared" si="878"/>
        <v>0</v>
      </c>
      <c r="KY49" s="52">
        <f t="shared" si="878"/>
        <v>0</v>
      </c>
      <c r="KZ49" s="52">
        <f t="shared" si="878"/>
        <v>0</v>
      </c>
      <c r="LA49" s="52">
        <f t="shared" si="878"/>
        <v>0</v>
      </c>
      <c r="LB49" s="52">
        <f t="shared" si="878"/>
        <v>0</v>
      </c>
      <c r="LC49" s="52">
        <f t="shared" si="878"/>
        <v>0</v>
      </c>
      <c r="LD49" s="52">
        <f t="shared" si="878"/>
        <v>0</v>
      </c>
      <c r="LE49" s="52">
        <f t="shared" si="878"/>
        <v>0</v>
      </c>
      <c r="LF49" s="52">
        <f t="shared" si="878"/>
        <v>0</v>
      </c>
      <c r="LG49" s="52">
        <f t="shared" si="878"/>
        <v>0</v>
      </c>
      <c r="LH49" s="52">
        <f t="shared" si="878"/>
        <v>0</v>
      </c>
      <c r="LI49" s="52">
        <f t="shared" si="878"/>
        <v>0</v>
      </c>
      <c r="LJ49" s="52">
        <f t="shared" si="878"/>
        <v>0</v>
      </c>
      <c r="LK49" s="52">
        <f t="shared" si="878"/>
        <v>0</v>
      </c>
      <c r="LL49" s="52">
        <f t="shared" si="878"/>
        <v>0</v>
      </c>
      <c r="LM49" s="52">
        <f t="shared" si="878"/>
        <v>0</v>
      </c>
      <c r="LN49" s="52">
        <f t="shared" si="878"/>
        <v>0</v>
      </c>
      <c r="LO49" s="55">
        <f t="shared" si="878"/>
        <v>0</v>
      </c>
      <c r="LP49" s="54" t="str">
        <f t="shared" ref="LP49:MN49" si="879">IFERROR(KQ49/KQ$10,"")</f>
        <v/>
      </c>
      <c r="LQ49" s="54" t="str">
        <f t="shared" si="879"/>
        <v/>
      </c>
      <c r="LR49" s="54" t="str">
        <f t="shared" si="879"/>
        <v/>
      </c>
      <c r="LS49" s="54" t="str">
        <f t="shared" si="879"/>
        <v/>
      </c>
      <c r="LT49" s="54" t="str">
        <f t="shared" si="879"/>
        <v/>
      </c>
      <c r="LU49" s="54" t="str">
        <f t="shared" si="879"/>
        <v/>
      </c>
      <c r="LV49" s="54" t="str">
        <f t="shared" si="879"/>
        <v/>
      </c>
      <c r="LW49" s="54" t="str">
        <f t="shared" si="879"/>
        <v/>
      </c>
      <c r="LX49" s="54" t="str">
        <f t="shared" si="879"/>
        <v/>
      </c>
      <c r="LY49" s="54" t="str">
        <f t="shared" si="879"/>
        <v/>
      </c>
      <c r="LZ49" s="54" t="str">
        <f t="shared" si="879"/>
        <v/>
      </c>
      <c r="MA49" s="54" t="str">
        <f t="shared" si="879"/>
        <v/>
      </c>
      <c r="MB49" s="54" t="str">
        <f t="shared" si="879"/>
        <v/>
      </c>
      <c r="MC49" s="54" t="str">
        <f t="shared" si="879"/>
        <v/>
      </c>
      <c r="MD49" s="54" t="str">
        <f t="shared" si="879"/>
        <v/>
      </c>
      <c r="ME49" s="54" t="str">
        <f t="shared" si="879"/>
        <v/>
      </c>
      <c r="MF49" s="54" t="str">
        <f t="shared" si="879"/>
        <v/>
      </c>
      <c r="MG49" s="54" t="str">
        <f t="shared" si="879"/>
        <v/>
      </c>
      <c r="MH49" s="54" t="str">
        <f t="shared" si="879"/>
        <v/>
      </c>
      <c r="MI49" s="54" t="str">
        <f t="shared" si="879"/>
        <v/>
      </c>
      <c r="MJ49" s="54" t="str">
        <f t="shared" si="879"/>
        <v/>
      </c>
      <c r="MK49" s="54" t="str">
        <f t="shared" si="879"/>
        <v/>
      </c>
      <c r="ML49" s="54" t="str">
        <f t="shared" si="879"/>
        <v/>
      </c>
      <c r="MM49" s="54" t="str">
        <f t="shared" si="879"/>
        <v/>
      </c>
      <c r="MN49" s="56" t="str">
        <f t="shared" si="879"/>
        <v/>
      </c>
      <c r="MO49" s="52">
        <f t="shared" ref="MO49:NM49" si="880">SUM(MO42:MO48)</f>
        <v>0</v>
      </c>
      <c r="MP49" s="52">
        <f t="shared" si="880"/>
        <v>0</v>
      </c>
      <c r="MQ49" s="52">
        <f t="shared" si="880"/>
        <v>0</v>
      </c>
      <c r="MR49" s="52">
        <f t="shared" si="880"/>
        <v>0</v>
      </c>
      <c r="MS49" s="52">
        <f t="shared" si="880"/>
        <v>0</v>
      </c>
      <c r="MT49" s="52">
        <f t="shared" si="880"/>
        <v>0</v>
      </c>
      <c r="MU49" s="52">
        <f t="shared" si="880"/>
        <v>0</v>
      </c>
      <c r="MV49" s="52">
        <f t="shared" si="880"/>
        <v>0</v>
      </c>
      <c r="MW49" s="52">
        <f t="shared" si="880"/>
        <v>0</v>
      </c>
      <c r="MX49" s="52">
        <f t="shared" si="880"/>
        <v>0</v>
      </c>
      <c r="MY49" s="52">
        <f t="shared" si="880"/>
        <v>0</v>
      </c>
      <c r="MZ49" s="52">
        <f t="shared" si="880"/>
        <v>0</v>
      </c>
      <c r="NA49" s="52">
        <f t="shared" si="880"/>
        <v>0</v>
      </c>
      <c r="NB49" s="52">
        <f t="shared" si="880"/>
        <v>0</v>
      </c>
      <c r="NC49" s="52">
        <f t="shared" si="880"/>
        <v>0</v>
      </c>
      <c r="ND49" s="52">
        <f t="shared" si="880"/>
        <v>0</v>
      </c>
      <c r="NE49" s="52">
        <f t="shared" si="880"/>
        <v>0</v>
      </c>
      <c r="NF49" s="52">
        <f t="shared" si="880"/>
        <v>0</v>
      </c>
      <c r="NG49" s="52">
        <f t="shared" si="880"/>
        <v>0</v>
      </c>
      <c r="NH49" s="52">
        <f t="shared" si="880"/>
        <v>0</v>
      </c>
      <c r="NI49" s="52">
        <f t="shared" si="880"/>
        <v>0</v>
      </c>
      <c r="NJ49" s="52">
        <f t="shared" si="880"/>
        <v>0</v>
      </c>
      <c r="NK49" s="52">
        <f t="shared" si="880"/>
        <v>0</v>
      </c>
      <c r="NL49" s="52">
        <f t="shared" si="880"/>
        <v>0</v>
      </c>
      <c r="NM49" s="55">
        <f t="shared" si="880"/>
        <v>0</v>
      </c>
      <c r="NN49" s="54" t="str">
        <f t="shared" ref="NN49:OL49" si="881">IFERROR(MO49/MO$10,"")</f>
        <v/>
      </c>
      <c r="NO49" s="54" t="str">
        <f t="shared" si="881"/>
        <v/>
      </c>
      <c r="NP49" s="54" t="str">
        <f t="shared" si="881"/>
        <v/>
      </c>
      <c r="NQ49" s="54" t="str">
        <f t="shared" si="881"/>
        <v/>
      </c>
      <c r="NR49" s="54" t="str">
        <f t="shared" si="881"/>
        <v/>
      </c>
      <c r="NS49" s="54" t="str">
        <f t="shared" si="881"/>
        <v/>
      </c>
      <c r="NT49" s="54" t="str">
        <f t="shared" si="881"/>
        <v/>
      </c>
      <c r="NU49" s="54" t="str">
        <f t="shared" si="881"/>
        <v/>
      </c>
      <c r="NV49" s="54" t="str">
        <f t="shared" si="881"/>
        <v/>
      </c>
      <c r="NW49" s="54" t="str">
        <f t="shared" si="881"/>
        <v/>
      </c>
      <c r="NX49" s="54" t="str">
        <f t="shared" si="881"/>
        <v/>
      </c>
      <c r="NY49" s="54" t="str">
        <f t="shared" si="881"/>
        <v/>
      </c>
      <c r="NZ49" s="54" t="str">
        <f t="shared" si="881"/>
        <v/>
      </c>
      <c r="OA49" s="54" t="str">
        <f t="shared" si="881"/>
        <v/>
      </c>
      <c r="OB49" s="54" t="str">
        <f t="shared" si="881"/>
        <v/>
      </c>
      <c r="OC49" s="54" t="str">
        <f t="shared" si="881"/>
        <v/>
      </c>
      <c r="OD49" s="54" t="str">
        <f t="shared" si="881"/>
        <v/>
      </c>
      <c r="OE49" s="54" t="str">
        <f t="shared" si="881"/>
        <v/>
      </c>
      <c r="OF49" s="54" t="str">
        <f t="shared" si="881"/>
        <v/>
      </c>
      <c r="OG49" s="54" t="str">
        <f t="shared" si="881"/>
        <v/>
      </c>
      <c r="OH49" s="54" t="str">
        <f t="shared" si="881"/>
        <v/>
      </c>
      <c r="OI49" s="54" t="str">
        <f t="shared" si="881"/>
        <v/>
      </c>
      <c r="OJ49" s="54" t="str">
        <f t="shared" si="881"/>
        <v/>
      </c>
      <c r="OK49" s="54" t="str">
        <f t="shared" si="881"/>
        <v/>
      </c>
      <c r="OL49" s="56" t="str">
        <f t="shared" si="881"/>
        <v/>
      </c>
      <c r="OM49" s="52">
        <f t="shared" ref="OM49:PK49" si="882">SUM(OM42:OM48)</f>
        <v>0</v>
      </c>
      <c r="ON49" s="52">
        <f t="shared" si="882"/>
        <v>0</v>
      </c>
      <c r="OO49" s="52">
        <f t="shared" si="882"/>
        <v>0</v>
      </c>
      <c r="OP49" s="52">
        <f t="shared" si="882"/>
        <v>0</v>
      </c>
      <c r="OQ49" s="52">
        <f t="shared" si="882"/>
        <v>0</v>
      </c>
      <c r="OR49" s="52">
        <f t="shared" si="882"/>
        <v>0</v>
      </c>
      <c r="OS49" s="52">
        <f t="shared" si="882"/>
        <v>0</v>
      </c>
      <c r="OT49" s="52">
        <f t="shared" si="882"/>
        <v>0</v>
      </c>
      <c r="OU49" s="52">
        <f t="shared" si="882"/>
        <v>0</v>
      </c>
      <c r="OV49" s="52">
        <f t="shared" si="882"/>
        <v>0</v>
      </c>
      <c r="OW49" s="52">
        <f t="shared" si="882"/>
        <v>0</v>
      </c>
      <c r="OX49" s="52">
        <f t="shared" si="882"/>
        <v>0</v>
      </c>
      <c r="OY49" s="52">
        <f t="shared" si="882"/>
        <v>0</v>
      </c>
      <c r="OZ49" s="52">
        <f t="shared" si="882"/>
        <v>0</v>
      </c>
      <c r="PA49" s="52">
        <f t="shared" si="882"/>
        <v>0</v>
      </c>
      <c r="PB49" s="52">
        <f t="shared" si="882"/>
        <v>0</v>
      </c>
      <c r="PC49" s="52">
        <f t="shared" si="882"/>
        <v>0</v>
      </c>
      <c r="PD49" s="52">
        <f t="shared" si="882"/>
        <v>0</v>
      </c>
      <c r="PE49" s="52">
        <f t="shared" si="882"/>
        <v>0</v>
      </c>
      <c r="PF49" s="52">
        <f t="shared" si="882"/>
        <v>0</v>
      </c>
      <c r="PG49" s="52">
        <f t="shared" si="882"/>
        <v>0</v>
      </c>
      <c r="PH49" s="52">
        <f t="shared" si="882"/>
        <v>0</v>
      </c>
      <c r="PI49" s="52">
        <f t="shared" si="882"/>
        <v>0</v>
      </c>
      <c r="PJ49" s="52">
        <f t="shared" si="882"/>
        <v>0</v>
      </c>
      <c r="PK49" s="55">
        <f t="shared" si="882"/>
        <v>0</v>
      </c>
      <c r="PL49" s="54" t="str">
        <f t="shared" ref="PL49:QJ49" si="883">IFERROR(OM49/OM$10,"")</f>
        <v/>
      </c>
      <c r="PM49" s="54" t="str">
        <f t="shared" si="883"/>
        <v/>
      </c>
      <c r="PN49" s="54" t="str">
        <f t="shared" si="883"/>
        <v/>
      </c>
      <c r="PO49" s="54" t="str">
        <f t="shared" si="883"/>
        <v/>
      </c>
      <c r="PP49" s="54" t="str">
        <f t="shared" si="883"/>
        <v/>
      </c>
      <c r="PQ49" s="54" t="str">
        <f t="shared" si="883"/>
        <v/>
      </c>
      <c r="PR49" s="54" t="str">
        <f t="shared" si="883"/>
        <v/>
      </c>
      <c r="PS49" s="54" t="str">
        <f t="shared" si="883"/>
        <v/>
      </c>
      <c r="PT49" s="54" t="str">
        <f t="shared" si="883"/>
        <v/>
      </c>
      <c r="PU49" s="54" t="str">
        <f t="shared" si="883"/>
        <v/>
      </c>
      <c r="PV49" s="54" t="str">
        <f t="shared" si="883"/>
        <v/>
      </c>
      <c r="PW49" s="54" t="str">
        <f t="shared" si="883"/>
        <v/>
      </c>
      <c r="PX49" s="54" t="str">
        <f t="shared" si="883"/>
        <v/>
      </c>
      <c r="PY49" s="54" t="str">
        <f t="shared" si="883"/>
        <v/>
      </c>
      <c r="PZ49" s="54" t="str">
        <f t="shared" si="883"/>
        <v/>
      </c>
      <c r="QA49" s="54" t="str">
        <f t="shared" si="883"/>
        <v/>
      </c>
      <c r="QB49" s="54" t="str">
        <f t="shared" si="883"/>
        <v/>
      </c>
      <c r="QC49" s="54" t="str">
        <f t="shared" si="883"/>
        <v/>
      </c>
      <c r="QD49" s="54" t="str">
        <f t="shared" si="883"/>
        <v/>
      </c>
      <c r="QE49" s="54" t="str">
        <f t="shared" si="883"/>
        <v/>
      </c>
      <c r="QF49" s="54" t="str">
        <f t="shared" si="883"/>
        <v/>
      </c>
      <c r="QG49" s="54" t="str">
        <f t="shared" si="883"/>
        <v/>
      </c>
      <c r="QH49" s="54" t="str">
        <f t="shared" si="883"/>
        <v/>
      </c>
      <c r="QI49" s="54" t="str">
        <f t="shared" si="883"/>
        <v/>
      </c>
      <c r="QJ49" s="56" t="str">
        <f t="shared" si="883"/>
        <v/>
      </c>
      <c r="QK49" s="52">
        <f t="shared" ref="QK49:RI49" si="884">SUM(QK42:QK48)</f>
        <v>0</v>
      </c>
      <c r="QL49" s="52">
        <f t="shared" si="884"/>
        <v>0</v>
      </c>
      <c r="QM49" s="52">
        <f t="shared" si="884"/>
        <v>0</v>
      </c>
      <c r="QN49" s="52">
        <f t="shared" si="884"/>
        <v>0</v>
      </c>
      <c r="QO49" s="52">
        <f t="shared" si="884"/>
        <v>0</v>
      </c>
      <c r="QP49" s="52">
        <f t="shared" si="884"/>
        <v>0</v>
      </c>
      <c r="QQ49" s="52">
        <f t="shared" si="884"/>
        <v>0</v>
      </c>
      <c r="QR49" s="52">
        <f t="shared" si="884"/>
        <v>0</v>
      </c>
      <c r="QS49" s="52">
        <f t="shared" si="884"/>
        <v>0</v>
      </c>
      <c r="QT49" s="52">
        <f t="shared" si="884"/>
        <v>0</v>
      </c>
      <c r="QU49" s="52">
        <f t="shared" si="884"/>
        <v>0</v>
      </c>
      <c r="QV49" s="52">
        <f t="shared" si="884"/>
        <v>0</v>
      </c>
      <c r="QW49" s="52">
        <f t="shared" si="884"/>
        <v>0</v>
      </c>
      <c r="QX49" s="52">
        <f t="shared" si="884"/>
        <v>0</v>
      </c>
      <c r="QY49" s="52">
        <f t="shared" si="884"/>
        <v>0</v>
      </c>
      <c r="QZ49" s="52">
        <f t="shared" si="884"/>
        <v>0</v>
      </c>
      <c r="RA49" s="52">
        <f t="shared" si="884"/>
        <v>0</v>
      </c>
      <c r="RB49" s="52">
        <f t="shared" si="884"/>
        <v>0</v>
      </c>
      <c r="RC49" s="52">
        <f t="shared" si="884"/>
        <v>0</v>
      </c>
      <c r="RD49" s="52">
        <f t="shared" si="884"/>
        <v>0</v>
      </c>
      <c r="RE49" s="52">
        <f t="shared" si="884"/>
        <v>0</v>
      </c>
      <c r="RF49" s="52">
        <f t="shared" si="884"/>
        <v>0</v>
      </c>
      <c r="RG49" s="52">
        <f t="shared" si="884"/>
        <v>0</v>
      </c>
      <c r="RH49" s="52">
        <f t="shared" si="884"/>
        <v>0</v>
      </c>
      <c r="RI49" s="55">
        <f t="shared" si="884"/>
        <v>0</v>
      </c>
      <c r="RJ49" s="54" t="str">
        <f t="shared" ref="RJ49:SH49" si="885">IFERROR(QK49/QK$10,"")</f>
        <v/>
      </c>
      <c r="RK49" s="54" t="str">
        <f t="shared" si="885"/>
        <v/>
      </c>
      <c r="RL49" s="54" t="str">
        <f t="shared" si="885"/>
        <v/>
      </c>
      <c r="RM49" s="54" t="str">
        <f t="shared" si="885"/>
        <v/>
      </c>
      <c r="RN49" s="54" t="str">
        <f t="shared" si="885"/>
        <v/>
      </c>
      <c r="RO49" s="54" t="str">
        <f t="shared" si="885"/>
        <v/>
      </c>
      <c r="RP49" s="54" t="str">
        <f t="shared" si="885"/>
        <v/>
      </c>
      <c r="RQ49" s="54" t="str">
        <f t="shared" si="885"/>
        <v/>
      </c>
      <c r="RR49" s="54" t="str">
        <f t="shared" si="885"/>
        <v/>
      </c>
      <c r="RS49" s="54" t="str">
        <f t="shared" si="885"/>
        <v/>
      </c>
      <c r="RT49" s="54" t="str">
        <f t="shared" si="885"/>
        <v/>
      </c>
      <c r="RU49" s="54" t="str">
        <f t="shared" si="885"/>
        <v/>
      </c>
      <c r="RV49" s="54" t="str">
        <f t="shared" si="885"/>
        <v/>
      </c>
      <c r="RW49" s="54" t="str">
        <f t="shared" si="885"/>
        <v/>
      </c>
      <c r="RX49" s="54" t="str">
        <f t="shared" si="885"/>
        <v/>
      </c>
      <c r="RY49" s="54" t="str">
        <f t="shared" si="885"/>
        <v/>
      </c>
      <c r="RZ49" s="54" t="str">
        <f t="shared" si="885"/>
        <v/>
      </c>
      <c r="SA49" s="54" t="str">
        <f t="shared" si="885"/>
        <v/>
      </c>
      <c r="SB49" s="54" t="str">
        <f t="shared" si="885"/>
        <v/>
      </c>
      <c r="SC49" s="54" t="str">
        <f t="shared" si="885"/>
        <v/>
      </c>
      <c r="SD49" s="54" t="str">
        <f t="shared" si="885"/>
        <v/>
      </c>
      <c r="SE49" s="54" t="str">
        <f t="shared" si="885"/>
        <v/>
      </c>
      <c r="SF49" s="54" t="str">
        <f t="shared" si="885"/>
        <v/>
      </c>
      <c r="SG49" s="54" t="str">
        <f t="shared" si="885"/>
        <v/>
      </c>
      <c r="SH49" s="56" t="str">
        <f t="shared" si="885"/>
        <v/>
      </c>
      <c r="SI49" s="52">
        <f t="shared" ref="SI49:TG49" si="886">SUM(SI42:SI48)</f>
        <v>0</v>
      </c>
      <c r="SJ49" s="52">
        <f t="shared" si="886"/>
        <v>0</v>
      </c>
      <c r="SK49" s="52">
        <f t="shared" si="886"/>
        <v>0</v>
      </c>
      <c r="SL49" s="52">
        <f t="shared" si="886"/>
        <v>0</v>
      </c>
      <c r="SM49" s="52">
        <f t="shared" si="886"/>
        <v>0</v>
      </c>
      <c r="SN49" s="52">
        <f t="shared" si="886"/>
        <v>0</v>
      </c>
      <c r="SO49" s="52">
        <f t="shared" si="886"/>
        <v>0</v>
      </c>
      <c r="SP49" s="52">
        <f t="shared" si="886"/>
        <v>0</v>
      </c>
      <c r="SQ49" s="52">
        <f t="shared" si="886"/>
        <v>0</v>
      </c>
      <c r="SR49" s="52">
        <f t="shared" si="886"/>
        <v>0</v>
      </c>
      <c r="SS49" s="52">
        <f t="shared" si="886"/>
        <v>0</v>
      </c>
      <c r="ST49" s="52">
        <f t="shared" si="886"/>
        <v>0</v>
      </c>
      <c r="SU49" s="52">
        <f t="shared" si="886"/>
        <v>0</v>
      </c>
      <c r="SV49" s="52">
        <f t="shared" si="886"/>
        <v>0</v>
      </c>
      <c r="SW49" s="52">
        <f t="shared" si="886"/>
        <v>0</v>
      </c>
      <c r="SX49" s="52">
        <f t="shared" si="886"/>
        <v>0</v>
      </c>
      <c r="SY49" s="52">
        <f t="shared" si="886"/>
        <v>0</v>
      </c>
      <c r="SZ49" s="52">
        <f t="shared" si="886"/>
        <v>0</v>
      </c>
      <c r="TA49" s="52">
        <f t="shared" si="886"/>
        <v>0</v>
      </c>
      <c r="TB49" s="52">
        <f t="shared" si="886"/>
        <v>0</v>
      </c>
      <c r="TC49" s="52">
        <f t="shared" si="886"/>
        <v>0</v>
      </c>
      <c r="TD49" s="52">
        <f t="shared" si="886"/>
        <v>0</v>
      </c>
      <c r="TE49" s="52">
        <f t="shared" si="886"/>
        <v>0</v>
      </c>
      <c r="TF49" s="52">
        <f t="shared" si="886"/>
        <v>0</v>
      </c>
      <c r="TG49" s="55">
        <f t="shared" si="886"/>
        <v>0</v>
      </c>
      <c r="TH49" s="54" t="str">
        <f t="shared" ref="TH49:UA49" si="887">IFERROR(SI49/SI$10,"")</f>
        <v/>
      </c>
      <c r="TI49" s="54" t="str">
        <f t="shared" si="887"/>
        <v/>
      </c>
      <c r="TJ49" s="54" t="str">
        <f t="shared" si="887"/>
        <v/>
      </c>
      <c r="TK49" s="54" t="str">
        <f t="shared" si="887"/>
        <v/>
      </c>
      <c r="TL49" s="54" t="str">
        <f t="shared" si="887"/>
        <v/>
      </c>
      <c r="TM49" s="54" t="str">
        <f t="shared" si="887"/>
        <v/>
      </c>
      <c r="TN49" s="54" t="str">
        <f t="shared" si="887"/>
        <v/>
      </c>
      <c r="TO49" s="54" t="str">
        <f t="shared" si="887"/>
        <v/>
      </c>
      <c r="TP49" s="54" t="str">
        <f t="shared" si="887"/>
        <v/>
      </c>
      <c r="TQ49" s="54" t="str">
        <f t="shared" si="887"/>
        <v/>
      </c>
      <c r="TR49" s="54" t="str">
        <f t="shared" si="887"/>
        <v/>
      </c>
      <c r="TS49" s="54" t="str">
        <f t="shared" si="887"/>
        <v/>
      </c>
      <c r="TT49" s="54" t="str">
        <f t="shared" si="887"/>
        <v/>
      </c>
      <c r="TU49" s="54" t="str">
        <f t="shared" si="887"/>
        <v/>
      </c>
      <c r="TV49" s="54" t="str">
        <f t="shared" si="887"/>
        <v/>
      </c>
      <c r="TW49" s="54" t="str">
        <f t="shared" si="887"/>
        <v/>
      </c>
      <c r="TX49" s="54" t="str">
        <f t="shared" si="887"/>
        <v/>
      </c>
      <c r="TY49" s="54" t="str">
        <f t="shared" si="887"/>
        <v/>
      </c>
      <c r="TZ49" s="54" t="str">
        <f t="shared" si="887"/>
        <v/>
      </c>
      <c r="UA49" s="54" t="str">
        <f t="shared" si="887"/>
        <v/>
      </c>
      <c r="UB49" s="54" t="str">
        <f t="shared" ref="UB49:UG49" si="888">IFERROR(TB49/TB$10,"")</f>
        <v/>
      </c>
      <c r="UC49" s="54" t="str">
        <f t="shared" si="888"/>
        <v/>
      </c>
      <c r="UD49" s="54" t="str">
        <f t="shared" si="888"/>
        <v/>
      </c>
      <c r="UE49" s="54" t="str">
        <f t="shared" si="888"/>
        <v/>
      </c>
      <c r="UF49" s="54" t="str">
        <f t="shared" si="888"/>
        <v/>
      </c>
      <c r="UG49" s="56" t="str">
        <f t="shared" si="888"/>
        <v/>
      </c>
      <c r="UH49" s="52">
        <f t="shared" ref="UH49:VF49" si="889">SUM(UH42:UH48)</f>
        <v>0</v>
      </c>
      <c r="UI49" s="52">
        <f t="shared" si="889"/>
        <v>0</v>
      </c>
      <c r="UJ49" s="52">
        <f t="shared" si="889"/>
        <v>0</v>
      </c>
      <c r="UK49" s="52">
        <f t="shared" si="889"/>
        <v>0</v>
      </c>
      <c r="UL49" s="52">
        <f t="shared" si="889"/>
        <v>0</v>
      </c>
      <c r="UM49" s="52">
        <f t="shared" si="889"/>
        <v>0</v>
      </c>
      <c r="UN49" s="52">
        <f t="shared" si="889"/>
        <v>0</v>
      </c>
      <c r="UO49" s="52">
        <f t="shared" si="889"/>
        <v>0</v>
      </c>
      <c r="UP49" s="52">
        <f t="shared" si="889"/>
        <v>0</v>
      </c>
      <c r="UQ49" s="52">
        <f t="shared" si="889"/>
        <v>0</v>
      </c>
      <c r="UR49" s="52">
        <f t="shared" si="889"/>
        <v>0</v>
      </c>
      <c r="US49" s="52">
        <f t="shared" si="889"/>
        <v>0</v>
      </c>
      <c r="UT49" s="52">
        <f t="shared" si="889"/>
        <v>0</v>
      </c>
      <c r="UU49" s="52">
        <f t="shared" si="889"/>
        <v>0</v>
      </c>
      <c r="UV49" s="52">
        <f t="shared" si="889"/>
        <v>0</v>
      </c>
      <c r="UW49" s="52">
        <f t="shared" si="889"/>
        <v>0</v>
      </c>
      <c r="UX49" s="52">
        <f t="shared" si="889"/>
        <v>0</v>
      </c>
      <c r="UY49" s="52">
        <f t="shared" si="889"/>
        <v>0</v>
      </c>
      <c r="UZ49" s="52">
        <f t="shared" si="889"/>
        <v>0</v>
      </c>
      <c r="VA49" s="52">
        <f t="shared" si="889"/>
        <v>0</v>
      </c>
      <c r="VB49" s="52">
        <f t="shared" si="889"/>
        <v>0</v>
      </c>
      <c r="VC49" s="52">
        <f t="shared" si="889"/>
        <v>0</v>
      </c>
      <c r="VD49" s="52">
        <f t="shared" si="889"/>
        <v>0</v>
      </c>
      <c r="VE49" s="52">
        <f t="shared" si="889"/>
        <v>0</v>
      </c>
      <c r="VF49" s="55">
        <f t="shared" si="889"/>
        <v>0</v>
      </c>
      <c r="VG49" s="54" t="str">
        <f t="shared" ref="VG49:WE49" si="890">IFERROR(UH49/UH$10,"")</f>
        <v/>
      </c>
      <c r="VH49" s="54" t="str">
        <f t="shared" si="890"/>
        <v/>
      </c>
      <c r="VI49" s="54" t="str">
        <f t="shared" si="890"/>
        <v/>
      </c>
      <c r="VJ49" s="54" t="str">
        <f t="shared" si="890"/>
        <v/>
      </c>
      <c r="VK49" s="54" t="str">
        <f t="shared" si="890"/>
        <v/>
      </c>
      <c r="VL49" s="54" t="str">
        <f t="shared" si="890"/>
        <v/>
      </c>
      <c r="VM49" s="54" t="str">
        <f t="shared" si="890"/>
        <v/>
      </c>
      <c r="VN49" s="54" t="str">
        <f t="shared" si="890"/>
        <v/>
      </c>
      <c r="VO49" s="54" t="str">
        <f t="shared" si="890"/>
        <v/>
      </c>
      <c r="VP49" s="54" t="str">
        <f t="shared" si="890"/>
        <v/>
      </c>
      <c r="VQ49" s="54" t="str">
        <f t="shared" si="890"/>
        <v/>
      </c>
      <c r="VR49" s="54" t="str">
        <f t="shared" si="890"/>
        <v/>
      </c>
      <c r="VS49" s="54" t="str">
        <f t="shared" si="890"/>
        <v/>
      </c>
      <c r="VT49" s="54" t="str">
        <f t="shared" si="890"/>
        <v/>
      </c>
      <c r="VU49" s="54" t="str">
        <f t="shared" si="890"/>
        <v/>
      </c>
      <c r="VV49" s="54" t="str">
        <f t="shared" si="890"/>
        <v/>
      </c>
      <c r="VW49" s="54" t="str">
        <f t="shared" si="890"/>
        <v/>
      </c>
      <c r="VX49" s="54" t="str">
        <f t="shared" si="890"/>
        <v/>
      </c>
      <c r="VY49" s="54" t="str">
        <f t="shared" si="890"/>
        <v/>
      </c>
      <c r="VZ49" s="54" t="str">
        <f t="shared" si="890"/>
        <v/>
      </c>
      <c r="WA49" s="54" t="str">
        <f t="shared" si="890"/>
        <v/>
      </c>
      <c r="WB49" s="54" t="str">
        <f t="shared" si="890"/>
        <v/>
      </c>
      <c r="WC49" s="54" t="str">
        <f t="shared" si="890"/>
        <v/>
      </c>
      <c r="WD49" s="54" t="str">
        <f t="shared" si="890"/>
        <v/>
      </c>
      <c r="WE49" s="56" t="str">
        <f t="shared" si="890"/>
        <v/>
      </c>
      <c r="WF49" s="52">
        <f t="shared" ref="WF49:XD49" si="891">SUM(WF42:WF48)</f>
        <v>3174.91</v>
      </c>
      <c r="WG49" s="52">
        <f t="shared" si="891"/>
        <v>183</v>
      </c>
      <c r="WH49" s="52">
        <f t="shared" si="891"/>
        <v>6224.52</v>
      </c>
      <c r="WI49" s="52">
        <f t="shared" si="891"/>
        <v>5195.3</v>
      </c>
      <c r="WJ49" s="52">
        <f t="shared" si="891"/>
        <v>1817.5</v>
      </c>
      <c r="WK49" s="52">
        <f t="shared" si="891"/>
        <v>6705.34</v>
      </c>
      <c r="WL49" s="52">
        <f t="shared" si="891"/>
        <v>16049.21</v>
      </c>
      <c r="WM49" s="52">
        <f t="shared" si="891"/>
        <v>401</v>
      </c>
      <c r="WN49" s="52">
        <f t="shared" si="891"/>
        <v>5060</v>
      </c>
      <c r="WO49" s="52">
        <f t="shared" si="891"/>
        <v>7164.84</v>
      </c>
      <c r="WP49" s="52">
        <f t="shared" si="891"/>
        <v>411.97</v>
      </c>
      <c r="WQ49" s="52">
        <f t="shared" si="891"/>
        <v>1122</v>
      </c>
      <c r="WR49" s="52">
        <f t="shared" si="891"/>
        <v>6</v>
      </c>
      <c r="WS49" s="52">
        <f t="shared" si="891"/>
        <v>909.95</v>
      </c>
      <c r="WT49" s="52">
        <f t="shared" si="891"/>
        <v>8451.46</v>
      </c>
      <c r="WU49" s="52">
        <f t="shared" si="891"/>
        <v>77</v>
      </c>
      <c r="WV49" s="52">
        <f t="shared" si="891"/>
        <v>1880</v>
      </c>
      <c r="WW49" s="52">
        <f t="shared" si="891"/>
        <v>6322.12</v>
      </c>
      <c r="WX49" s="52">
        <f t="shared" si="891"/>
        <v>7938.13</v>
      </c>
      <c r="WY49" s="52">
        <f t="shared" si="891"/>
        <v>4220.07</v>
      </c>
      <c r="WZ49" s="52">
        <f t="shared" si="891"/>
        <v>1083</v>
      </c>
      <c r="XA49" s="52">
        <f t="shared" si="891"/>
        <v>993.4</v>
      </c>
      <c r="XB49" s="52">
        <f t="shared" si="891"/>
        <v>1282</v>
      </c>
      <c r="XC49" s="52">
        <f t="shared" si="891"/>
        <v>0</v>
      </c>
      <c r="XD49" s="55">
        <f t="shared" si="891"/>
        <v>86672.72</v>
      </c>
      <c r="XE49" s="54">
        <f t="shared" ref="XE49:YC49" si="892">IFERROR(WF49/WF$10,"")</f>
        <v>0.00186183492557562</v>
      </c>
      <c r="XF49" s="54">
        <f t="shared" si="892"/>
        <v>0.00118478978527335</v>
      </c>
      <c r="XG49" s="54">
        <f t="shared" si="892"/>
        <v>0.00468159900284252</v>
      </c>
      <c r="XH49" s="54">
        <f t="shared" si="892"/>
        <v>0.00411495263915501</v>
      </c>
      <c r="XI49" s="54">
        <f t="shared" si="892"/>
        <v>0.00428804224859988</v>
      </c>
      <c r="XJ49" s="54">
        <f t="shared" si="892"/>
        <v>0.00628482058093853</v>
      </c>
      <c r="XK49" s="54">
        <f t="shared" si="892"/>
        <v>0.00623849589511432</v>
      </c>
      <c r="XL49" s="54">
        <f t="shared" si="892"/>
        <v>0.0012239516533603</v>
      </c>
      <c r="XM49" s="54">
        <f t="shared" si="892"/>
        <v>0.00987575712023563</v>
      </c>
      <c r="XN49" s="54">
        <f t="shared" si="892"/>
        <v>0.00372915683978473</v>
      </c>
      <c r="XO49" s="54">
        <f t="shared" si="892"/>
        <v>0.00186456818072783</v>
      </c>
      <c r="XP49" s="54">
        <f t="shared" si="892"/>
        <v>0.00420792237020791</v>
      </c>
      <c r="XQ49" s="54">
        <f t="shared" si="892"/>
        <v>0.0018771000056313</v>
      </c>
      <c r="XR49" s="54">
        <f t="shared" si="892"/>
        <v>0.00125468825895146</v>
      </c>
      <c r="XS49" s="54">
        <f t="shared" si="892"/>
        <v>0.00334717086682175</v>
      </c>
      <c r="XT49" s="54">
        <f t="shared" si="892"/>
        <v>0.00107265227065162</v>
      </c>
      <c r="XU49" s="54">
        <f t="shared" si="892"/>
        <v>0.00609676921821655</v>
      </c>
      <c r="XV49" s="54">
        <f t="shared" si="892"/>
        <v>0.00293698085743145</v>
      </c>
      <c r="XW49" s="54">
        <f t="shared" si="892"/>
        <v>0.00495038647149005</v>
      </c>
      <c r="XX49" s="54">
        <f t="shared" si="892"/>
        <v>0.00550738292238752</v>
      </c>
      <c r="XY49" s="54">
        <f t="shared" si="892"/>
        <v>0.150700066513972</v>
      </c>
      <c r="XZ49" s="54">
        <f t="shared" si="892"/>
        <v>0.0046388793095197</v>
      </c>
      <c r="YA49" s="54">
        <f t="shared" si="892"/>
        <v>0.044510859677605</v>
      </c>
      <c r="YB49" s="54" t="str">
        <f t="shared" si="892"/>
        <v/>
      </c>
      <c r="YC49" s="56">
        <f t="shared" si="892"/>
        <v>0.00429708019519871</v>
      </c>
    </row>
    <row r="50" s="18" customFormat="1" customHeight="1" spans="1:653">
      <c r="A50" s="67"/>
      <c r="B50" s="70" t="s">
        <v>102</v>
      </c>
      <c r="C50" s="71">
        <f t="shared" ref="C50:R50" si="893">C35+C36+C38+C41+C49+C31+C23</f>
        <v>126171.73338208</v>
      </c>
      <c r="D50" s="71">
        <f t="shared" si="893"/>
        <v>8091.48339549777</v>
      </c>
      <c r="E50" s="71">
        <f t="shared" si="893"/>
        <v>107789.693026871</v>
      </c>
      <c r="F50" s="71">
        <f t="shared" si="893"/>
        <v>80038.0131258569</v>
      </c>
      <c r="G50" s="71">
        <f t="shared" si="893"/>
        <v>35258.9138623711</v>
      </c>
      <c r="H50" s="71">
        <f t="shared" si="893"/>
        <v>69613.2168685635</v>
      </c>
      <c r="I50" s="71">
        <f t="shared" si="893"/>
        <v>217006.186772866</v>
      </c>
      <c r="J50" s="71">
        <f t="shared" si="893"/>
        <v>22163.2090227692</v>
      </c>
      <c r="K50" s="71">
        <f t="shared" si="893"/>
        <v>58712.9486288518</v>
      </c>
      <c r="L50" s="72">
        <f t="shared" si="893"/>
        <v>174540.098942547</v>
      </c>
      <c r="M50" s="71">
        <f t="shared" si="893"/>
        <v>14300.36661196</v>
      </c>
      <c r="N50" s="71">
        <f t="shared" si="893"/>
        <v>19097.85714308</v>
      </c>
      <c r="O50" s="71">
        <f t="shared" si="893"/>
        <v>1463.16289813341</v>
      </c>
      <c r="P50" s="71">
        <f t="shared" si="893"/>
        <v>52728.6253500002</v>
      </c>
      <c r="Q50" s="72">
        <f t="shared" si="893"/>
        <v>178862.083454835</v>
      </c>
      <c r="R50" s="71">
        <f t="shared" si="893"/>
        <v>13790.6574534168</v>
      </c>
      <c r="S50" s="73" t="str">
        <f>IFERROR(#REF!/#REF!,"")</f>
        <v/>
      </c>
      <c r="T50" s="71">
        <f t="shared" ref="T50:AA50" si="894">T35+T36+T38+T41+T49+T31+T23</f>
        <v>138560.04629735</v>
      </c>
      <c r="U50" s="71">
        <f t="shared" si="894"/>
        <v>127775.124993239</v>
      </c>
      <c r="V50" s="71">
        <f t="shared" si="894"/>
        <v>51808.3323787896</v>
      </c>
      <c r="W50" s="71">
        <f t="shared" si="894"/>
        <v>0</v>
      </c>
      <c r="X50" s="72">
        <f t="shared" si="894"/>
        <v>0</v>
      </c>
      <c r="Y50" s="71">
        <f t="shared" si="894"/>
        <v>0</v>
      </c>
      <c r="Z50" s="71">
        <f t="shared" si="894"/>
        <v>0</v>
      </c>
      <c r="AA50" s="59">
        <f t="shared" si="894"/>
        <v>1497771.75360908</v>
      </c>
      <c r="AB50" s="73">
        <f t="shared" ref="AB50:AZ50" si="895">IFERROR(C50/C$10,"")</f>
        <v>0.410304545989867</v>
      </c>
      <c r="AC50" s="73">
        <f t="shared" si="895"/>
        <v>0.486289533560013</v>
      </c>
      <c r="AD50" s="73">
        <f t="shared" si="895"/>
        <v>0.601492497069127</v>
      </c>
      <c r="AE50" s="73">
        <f t="shared" si="895"/>
        <v>0.561401897744467</v>
      </c>
      <c r="AF50" s="73">
        <f t="shared" si="895"/>
        <v>0.410173999662538</v>
      </c>
      <c r="AG50" s="73">
        <f t="shared" si="895"/>
        <v>0.471565762185791</v>
      </c>
      <c r="AH50" s="73">
        <f t="shared" si="895"/>
        <v>0.496815075231019</v>
      </c>
      <c r="AI50" s="73">
        <f t="shared" si="895"/>
        <v>0.405392494680789</v>
      </c>
      <c r="AJ50" s="73">
        <f t="shared" si="895"/>
        <v>0.962805350719272</v>
      </c>
      <c r="AK50" s="73">
        <f t="shared" si="895"/>
        <v>0.518816569026832</v>
      </c>
      <c r="AL50" s="73">
        <f t="shared" si="895"/>
        <v>0.52339618362317</v>
      </c>
      <c r="AM50" s="73">
        <f t="shared" si="895"/>
        <v>0.415138950056224</v>
      </c>
      <c r="AN50" s="73">
        <f t="shared" si="895"/>
        <v>0.739303473851077</v>
      </c>
      <c r="AO50" s="73">
        <f t="shared" si="895"/>
        <v>0.467105543091909</v>
      </c>
      <c r="AP50" s="73">
        <f t="shared" si="895"/>
        <v>0.602952272413019</v>
      </c>
      <c r="AQ50" s="73">
        <f t="shared" si="895"/>
        <v>0.391358441514619</v>
      </c>
      <c r="AR50" s="73" t="str">
        <f t="shared" si="895"/>
        <v/>
      </c>
      <c r="AS50" s="73">
        <f t="shared" si="895"/>
        <v>0.483589381996471</v>
      </c>
      <c r="AT50" s="73">
        <f t="shared" si="895"/>
        <v>0.625610431618357</v>
      </c>
      <c r="AU50" s="73">
        <f t="shared" si="895"/>
        <v>0.591285200249566</v>
      </c>
      <c r="AV50" s="73" t="str">
        <f t="shared" si="895"/>
        <v/>
      </c>
      <c r="AW50" s="73" t="str">
        <f t="shared" si="895"/>
        <v/>
      </c>
      <c r="AX50" s="73" t="str">
        <f t="shared" si="895"/>
        <v/>
      </c>
      <c r="AY50" s="73" t="str">
        <f t="shared" si="895"/>
        <v/>
      </c>
      <c r="AZ50" s="62">
        <f t="shared" si="895"/>
        <v>0.522450108957416</v>
      </c>
      <c r="BA50" s="71">
        <f t="shared" ref="BA50:BP50" si="896">BA35+BA36+BA38+BA41+BA49+BA31+BA23</f>
        <v>94623.9567718997</v>
      </c>
      <c r="BB50" s="71">
        <f t="shared" si="896"/>
        <v>8987.21362437364</v>
      </c>
      <c r="BC50" s="71">
        <f t="shared" si="896"/>
        <v>89086.6887548393</v>
      </c>
      <c r="BD50" s="71">
        <f t="shared" si="896"/>
        <v>77308.6653436328</v>
      </c>
      <c r="BE50" s="71">
        <f t="shared" si="896"/>
        <v>35039.078660976</v>
      </c>
      <c r="BF50" s="71">
        <f t="shared" si="896"/>
        <v>55824.5224974685</v>
      </c>
      <c r="BG50" s="71">
        <f t="shared" si="896"/>
        <v>170423.802277736</v>
      </c>
      <c r="BH50" s="71">
        <f t="shared" si="896"/>
        <v>37676.3926424676</v>
      </c>
      <c r="BI50" s="71">
        <f t="shared" si="896"/>
        <v>28126.6240166263</v>
      </c>
      <c r="BJ50" s="72">
        <f t="shared" si="896"/>
        <v>111593.137386303</v>
      </c>
      <c r="BK50" s="71">
        <f t="shared" si="896"/>
        <v>12414.7558753</v>
      </c>
      <c r="BL50" s="71">
        <f t="shared" si="896"/>
        <v>12902.15976738</v>
      </c>
      <c r="BM50" s="71">
        <f t="shared" si="896"/>
        <v>217.812999194415</v>
      </c>
      <c r="BN50" s="71">
        <f t="shared" si="896"/>
        <v>37482.80020595</v>
      </c>
      <c r="BO50" s="72">
        <f t="shared" si="896"/>
        <v>175455.972032396</v>
      </c>
      <c r="BP50" s="71">
        <f t="shared" si="896"/>
        <v>6469.8135737302</v>
      </c>
      <c r="BQ50" s="73" t="str">
        <f>IFERROR(#REF!/#REF!,"")</f>
        <v/>
      </c>
      <c r="BR50" s="72">
        <f t="shared" ref="BR50:BY50" si="897">BR35+BR36+BR38+BR41+BR49+BR31+BR23</f>
        <v>127432.079501214</v>
      </c>
      <c r="BS50" s="72">
        <f t="shared" si="897"/>
        <v>132276.685997102</v>
      </c>
      <c r="BT50" s="72">
        <f t="shared" si="897"/>
        <v>45163.8210871277</v>
      </c>
      <c r="BU50" s="71">
        <f t="shared" si="897"/>
        <v>0</v>
      </c>
      <c r="BV50" s="71">
        <f t="shared" si="897"/>
        <v>0</v>
      </c>
      <c r="BW50" s="71">
        <f t="shared" si="897"/>
        <v>0</v>
      </c>
      <c r="BX50" s="71">
        <f t="shared" si="897"/>
        <v>0</v>
      </c>
      <c r="BY50" s="59">
        <f t="shared" si="897"/>
        <v>1258505.98301572</v>
      </c>
      <c r="BZ50" s="73">
        <f t="shared" ref="BZ50:CX50" si="898">IFERROR(BA50/BA$10,"")</f>
        <v>0.47583370137533</v>
      </c>
      <c r="CA50" s="73">
        <f t="shared" si="898"/>
        <v>0.80922365397833</v>
      </c>
      <c r="CB50" s="73">
        <f t="shared" si="898"/>
        <v>0.627412668888632</v>
      </c>
      <c r="CC50" s="73">
        <f t="shared" si="898"/>
        <v>0.814653707119134</v>
      </c>
      <c r="CD50" s="73">
        <f t="shared" si="898"/>
        <v>0.527754114654532</v>
      </c>
      <c r="CE50" s="73">
        <f t="shared" si="898"/>
        <v>0.497549508693796</v>
      </c>
      <c r="CF50" s="73">
        <f t="shared" si="898"/>
        <v>0.623616278523664</v>
      </c>
      <c r="CG50" s="73">
        <f t="shared" si="898"/>
        <v>0.853223619945469</v>
      </c>
      <c r="CH50" s="73">
        <f t="shared" si="898"/>
        <v>0.910187231016817</v>
      </c>
      <c r="CI50" s="73">
        <f t="shared" si="898"/>
        <v>0.624553557425159</v>
      </c>
      <c r="CJ50" s="73">
        <f t="shared" si="898"/>
        <v>0.720671510438768</v>
      </c>
      <c r="CK50" s="73">
        <f t="shared" si="898"/>
        <v>0.560714559640264</v>
      </c>
      <c r="CL50" s="73">
        <f t="shared" si="898"/>
        <v>0.2855814857669</v>
      </c>
      <c r="CM50" s="73">
        <f t="shared" si="898"/>
        <v>0.561279829142143</v>
      </c>
      <c r="CN50" s="73">
        <f t="shared" si="898"/>
        <v>0.731931174331836</v>
      </c>
      <c r="CO50" s="73">
        <f t="shared" si="898"/>
        <v>0.384701266621132</v>
      </c>
      <c r="CP50" s="73" t="str">
        <f t="shared" si="898"/>
        <v/>
      </c>
      <c r="CQ50" s="73">
        <f t="shared" si="898"/>
        <v>0.613962913936243</v>
      </c>
      <c r="CR50" s="73">
        <f t="shared" si="898"/>
        <v>0.665470048278514</v>
      </c>
      <c r="CS50" s="73">
        <f t="shared" si="898"/>
        <v>0.677883433833436</v>
      </c>
      <c r="CT50" s="73" t="str">
        <f t="shared" si="898"/>
        <v/>
      </c>
      <c r="CU50" s="73" t="str">
        <f t="shared" si="898"/>
        <v/>
      </c>
      <c r="CV50" s="73" t="str">
        <f t="shared" si="898"/>
        <v/>
      </c>
      <c r="CW50" s="73" t="str">
        <f t="shared" si="898"/>
        <v/>
      </c>
      <c r="CX50" s="62">
        <f t="shared" si="898"/>
        <v>0.632500047514303</v>
      </c>
      <c r="CY50" s="74">
        <f t="shared" ref="CY50:DW50" si="899">CY35+CY36+CY38+CY41+CY49+CY31+CY23</f>
        <v>145350.208047439</v>
      </c>
      <c r="CZ50" s="71">
        <f t="shared" si="899"/>
        <v>26120.3563722841</v>
      </c>
      <c r="DA50" s="71">
        <f t="shared" si="899"/>
        <v>187828.851244447</v>
      </c>
      <c r="DB50" s="71">
        <f t="shared" si="899"/>
        <v>160923.686918709</v>
      </c>
      <c r="DC50" s="71">
        <f t="shared" si="899"/>
        <v>46990.5231560833</v>
      </c>
      <c r="DD50" s="71">
        <f t="shared" si="899"/>
        <v>107340.537992517</v>
      </c>
      <c r="DE50" s="71">
        <f t="shared" si="899"/>
        <v>263807.17082596</v>
      </c>
      <c r="DF50" s="71">
        <f t="shared" si="899"/>
        <v>50261.2336259926</v>
      </c>
      <c r="DG50" s="71">
        <f t="shared" si="899"/>
        <v>64768.3633199239</v>
      </c>
      <c r="DH50" s="72">
        <f t="shared" si="899"/>
        <v>172265.516295685</v>
      </c>
      <c r="DI50" s="71">
        <f t="shared" si="899"/>
        <v>23715.63895788</v>
      </c>
      <c r="DJ50" s="71">
        <f t="shared" si="899"/>
        <v>34643.03919521</v>
      </c>
      <c r="DK50" s="71">
        <f t="shared" si="899"/>
        <v>156.23</v>
      </c>
      <c r="DL50" s="71">
        <f t="shared" si="899"/>
        <v>69110.2986236798</v>
      </c>
      <c r="DM50" s="72">
        <f t="shared" si="899"/>
        <v>294065.105849121</v>
      </c>
      <c r="DN50" s="71">
        <f t="shared" si="899"/>
        <v>5003.19444110828</v>
      </c>
      <c r="DO50" s="71">
        <f t="shared" si="899"/>
        <v>50156.1330453407</v>
      </c>
      <c r="DP50" s="72">
        <f t="shared" si="899"/>
        <v>222369.231155209</v>
      </c>
      <c r="DQ50" s="72">
        <f t="shared" si="899"/>
        <v>171973.479199463</v>
      </c>
      <c r="DR50" s="72">
        <f t="shared" si="899"/>
        <v>76367.8302812485</v>
      </c>
      <c r="DS50" s="71">
        <f t="shared" si="899"/>
        <v>0</v>
      </c>
      <c r="DT50" s="71">
        <f t="shared" si="899"/>
        <v>0</v>
      </c>
      <c r="DU50" s="71">
        <f t="shared" si="899"/>
        <v>0</v>
      </c>
      <c r="DV50" s="71">
        <f t="shared" si="899"/>
        <v>0</v>
      </c>
      <c r="DW50" s="59">
        <f t="shared" si="899"/>
        <v>2173216.6285473</v>
      </c>
      <c r="DX50" s="73">
        <f t="shared" ref="DX50:EV50" si="900">IFERROR(CY50/CY$10,"")</f>
        <v>0.38302046753944</v>
      </c>
      <c r="DY50" s="73">
        <f t="shared" si="900"/>
        <v>0.512323373871778</v>
      </c>
      <c r="DZ50" s="73">
        <f t="shared" si="900"/>
        <v>0.542681391907901</v>
      </c>
      <c r="EA50" s="73">
        <f t="shared" si="900"/>
        <v>0.631443233481562</v>
      </c>
      <c r="EB50" s="73">
        <f t="shared" si="900"/>
        <v>0.395305109272888</v>
      </c>
      <c r="EC50" s="73">
        <f t="shared" si="900"/>
        <v>0.456361366633955</v>
      </c>
      <c r="ED50" s="73">
        <f t="shared" si="900"/>
        <v>0.503296244815612</v>
      </c>
      <c r="EE50" s="73">
        <f t="shared" si="900"/>
        <v>0.342434282989409</v>
      </c>
      <c r="EF50" s="73">
        <f t="shared" si="900"/>
        <v>0.898869969905425</v>
      </c>
      <c r="EG50" s="73">
        <f t="shared" si="900"/>
        <v>0.544558931018437</v>
      </c>
      <c r="EH50" s="73">
        <f t="shared" si="900"/>
        <v>0.502906749369184</v>
      </c>
      <c r="EI50" s="73">
        <f t="shared" si="900"/>
        <v>0.479747595070527</v>
      </c>
      <c r="EJ50" s="73">
        <f t="shared" si="900"/>
        <v>0.427079631502693</v>
      </c>
      <c r="EK50" s="73">
        <f t="shared" si="900"/>
        <v>0.457435021961425</v>
      </c>
      <c r="EL50" s="73">
        <f t="shared" si="900"/>
        <v>0.552690585946153</v>
      </c>
      <c r="EM50" s="73">
        <f t="shared" si="900"/>
        <v>0.290536611887572</v>
      </c>
      <c r="EN50" s="73">
        <f t="shared" si="900"/>
        <v>1.52068601826178</v>
      </c>
      <c r="EO50" s="73">
        <f t="shared" si="900"/>
        <v>0.497408301097501</v>
      </c>
      <c r="EP50" s="73">
        <f t="shared" si="900"/>
        <v>0.535202388115988</v>
      </c>
      <c r="EQ50" s="73">
        <f t="shared" si="900"/>
        <v>0.529035540056246</v>
      </c>
      <c r="ER50" s="73" t="str">
        <f t="shared" si="900"/>
        <v/>
      </c>
      <c r="ES50" s="73" t="str">
        <f t="shared" si="900"/>
        <v/>
      </c>
      <c r="ET50" s="73" t="str">
        <f t="shared" si="900"/>
        <v/>
      </c>
      <c r="EU50" s="73" t="str">
        <f t="shared" si="900"/>
        <v/>
      </c>
      <c r="EV50" s="62">
        <f t="shared" si="900"/>
        <v>0.516123104171634</v>
      </c>
      <c r="EW50" s="71">
        <f t="shared" ref="EW50:FU50" si="901">EW35+EW36+EW38+EW41+EW49+EW31+EW23</f>
        <v>116434.1451128</v>
      </c>
      <c r="EX50" s="71">
        <f t="shared" si="901"/>
        <v>14630.5519532054</v>
      </c>
      <c r="EY50" s="71">
        <f t="shared" si="901"/>
        <v>152260.846670338</v>
      </c>
      <c r="EZ50" s="71">
        <f t="shared" si="901"/>
        <v>175465.407736915</v>
      </c>
      <c r="FA50" s="71">
        <f t="shared" si="901"/>
        <v>25578.7469454753</v>
      </c>
      <c r="FB50" s="71">
        <f t="shared" si="901"/>
        <v>98969.2813492892</v>
      </c>
      <c r="FC50" s="71">
        <f t="shared" si="901"/>
        <v>233472.112641143</v>
      </c>
      <c r="FD50" s="71">
        <f t="shared" si="901"/>
        <v>11791.1426797142</v>
      </c>
      <c r="FE50" s="71">
        <f t="shared" si="901"/>
        <v>84517.57743825</v>
      </c>
      <c r="FF50" s="72">
        <f t="shared" si="901"/>
        <v>215829.786511535</v>
      </c>
      <c r="FG50" s="71">
        <f t="shared" si="901"/>
        <v>23554.6048359</v>
      </c>
      <c r="FH50" s="71">
        <f t="shared" si="901"/>
        <v>22450.86312483</v>
      </c>
      <c r="FI50" s="71">
        <f t="shared" si="901"/>
        <v>4.82</v>
      </c>
      <c r="FJ50" s="71">
        <f t="shared" si="901"/>
        <v>66632.0375232597</v>
      </c>
      <c r="FK50" s="72">
        <f t="shared" si="901"/>
        <v>283735.460540334</v>
      </c>
      <c r="FL50" s="71">
        <f t="shared" si="901"/>
        <v>151.22068347472</v>
      </c>
      <c r="FM50" s="71">
        <f t="shared" si="901"/>
        <v>69303.0486307071</v>
      </c>
      <c r="FN50" s="72">
        <f t="shared" si="901"/>
        <v>194029.230136668</v>
      </c>
      <c r="FO50" s="72">
        <f t="shared" si="901"/>
        <v>183309.39416567</v>
      </c>
      <c r="FP50" s="72">
        <f t="shared" si="901"/>
        <v>74646.4252092545</v>
      </c>
      <c r="FQ50" s="71">
        <f t="shared" si="901"/>
        <v>0</v>
      </c>
      <c r="FR50" s="71">
        <f t="shared" si="901"/>
        <v>0</v>
      </c>
      <c r="FS50" s="71">
        <f t="shared" si="901"/>
        <v>0</v>
      </c>
      <c r="FT50" s="71">
        <f t="shared" si="901"/>
        <v>0</v>
      </c>
      <c r="FU50" s="59">
        <f t="shared" si="901"/>
        <v>2046766.70388876</v>
      </c>
      <c r="FV50" s="73">
        <f t="shared" ref="FV50:GT50" si="902">IFERROR(EW50/EW$10,"")</f>
        <v>0.374366866058632</v>
      </c>
      <c r="FW50" s="73">
        <f t="shared" si="902"/>
        <v>0.428744174316328</v>
      </c>
      <c r="FX50" s="73">
        <f t="shared" si="902"/>
        <v>0.527629628482112</v>
      </c>
      <c r="FY50" s="73">
        <f t="shared" si="902"/>
        <v>0.590095094451555</v>
      </c>
      <c r="FZ50" s="73">
        <f t="shared" si="902"/>
        <v>0.339748270399679</v>
      </c>
      <c r="GA50" s="73">
        <f t="shared" si="902"/>
        <v>0.5123676379131</v>
      </c>
      <c r="GB50" s="73">
        <f t="shared" si="902"/>
        <v>0.524271334988476</v>
      </c>
      <c r="GC50" s="73">
        <f t="shared" si="902"/>
        <v>0.215228302968162</v>
      </c>
      <c r="GD50" s="73">
        <f t="shared" si="902"/>
        <v>1.02829194787648</v>
      </c>
      <c r="GE50" s="73">
        <f t="shared" si="902"/>
        <v>0.592695724442961</v>
      </c>
      <c r="GF50" s="73">
        <f t="shared" si="902"/>
        <v>0.513243111050633</v>
      </c>
      <c r="GG50" s="73">
        <f t="shared" si="902"/>
        <v>0.403709219066319</v>
      </c>
      <c r="GH50" s="73">
        <f t="shared" si="902"/>
        <v>0.0542792792792793</v>
      </c>
      <c r="GI50" s="73">
        <f t="shared" si="902"/>
        <v>0.46802014583731</v>
      </c>
      <c r="GJ50" s="73">
        <f t="shared" si="902"/>
        <v>0.54853067257541</v>
      </c>
      <c r="GK50" s="73">
        <f t="shared" si="902"/>
        <v>0.0686907763788378</v>
      </c>
      <c r="GL50" s="73">
        <f t="shared" si="902"/>
        <v>0.720806775397001</v>
      </c>
      <c r="GM50" s="73">
        <f t="shared" si="902"/>
        <v>0.49799451409927</v>
      </c>
      <c r="GN50" s="73">
        <f t="shared" si="902"/>
        <v>0.540117472522559</v>
      </c>
      <c r="GO50" s="73">
        <f t="shared" si="902"/>
        <v>0.567633437767606</v>
      </c>
      <c r="GP50" s="73" t="str">
        <f t="shared" si="902"/>
        <v/>
      </c>
      <c r="GQ50" s="73" t="str">
        <f t="shared" si="902"/>
        <v/>
      </c>
      <c r="GR50" s="73" t="str">
        <f t="shared" si="902"/>
        <v/>
      </c>
      <c r="GS50" s="73" t="str">
        <f t="shared" si="902"/>
        <v/>
      </c>
      <c r="GT50" s="62">
        <f t="shared" si="902"/>
        <v>0.529419579112423</v>
      </c>
      <c r="GU50" s="71">
        <f t="shared" ref="GU50:HS50" si="903">GU35+GU36+GU38+GU41+GU49+GU31+GU23</f>
        <v>107858.586999749</v>
      </c>
      <c r="GV50" s="71">
        <f t="shared" si="903"/>
        <v>14528.79</v>
      </c>
      <c r="GW50" s="71">
        <f t="shared" si="903"/>
        <v>106384.85</v>
      </c>
      <c r="GX50" s="71">
        <f t="shared" si="903"/>
        <v>156815.1</v>
      </c>
      <c r="GY50" s="71">
        <f t="shared" si="903"/>
        <v>17440.14</v>
      </c>
      <c r="GZ50" s="71">
        <f t="shared" si="903"/>
        <v>101242.250000001</v>
      </c>
      <c r="HA50" s="71">
        <f t="shared" si="903"/>
        <v>244583.730000001</v>
      </c>
      <c r="HB50" s="71">
        <f t="shared" si="903"/>
        <v>7045.19</v>
      </c>
      <c r="HC50" s="71">
        <f t="shared" si="903"/>
        <v>96578.49</v>
      </c>
      <c r="HD50" s="72">
        <f t="shared" si="903"/>
        <v>215399.764304185</v>
      </c>
      <c r="HE50" s="71">
        <f t="shared" si="903"/>
        <v>21695.53688036</v>
      </c>
      <c r="HF50" s="71">
        <f t="shared" si="903"/>
        <v>14744.83017024</v>
      </c>
      <c r="HG50" s="71">
        <f t="shared" si="903"/>
        <v>0</v>
      </c>
      <c r="HH50" s="71">
        <f t="shared" si="903"/>
        <v>56626.5060163799</v>
      </c>
      <c r="HI50" s="72">
        <f t="shared" si="903"/>
        <v>295479.469730832</v>
      </c>
      <c r="HJ50" s="71">
        <f t="shared" si="903"/>
        <v>59.86</v>
      </c>
      <c r="HK50" s="71">
        <f t="shared" si="903"/>
        <v>52824.2672825068</v>
      </c>
      <c r="HL50" s="72">
        <f t="shared" si="903"/>
        <v>206527.881670733</v>
      </c>
      <c r="HM50" s="72">
        <f t="shared" si="903"/>
        <v>161476.009276377</v>
      </c>
      <c r="HN50" s="72">
        <f t="shared" si="903"/>
        <v>83324.6380648221</v>
      </c>
      <c r="HO50" s="71">
        <f t="shared" si="903"/>
        <v>3492.22934576931</v>
      </c>
      <c r="HP50" s="72">
        <f t="shared" si="903"/>
        <v>78891.4181423579</v>
      </c>
      <c r="HQ50" s="71">
        <f t="shared" si="903"/>
        <v>0</v>
      </c>
      <c r="HR50" s="71">
        <f t="shared" si="903"/>
        <v>0</v>
      </c>
      <c r="HS50" s="59">
        <f t="shared" si="903"/>
        <v>2043019.53788431</v>
      </c>
      <c r="HT50" s="73">
        <f t="shared" ref="HT50:IR50" si="904">IFERROR(GU50/GU$10,"")</f>
        <v>0.405100346276869</v>
      </c>
      <c r="HU50" s="73">
        <f t="shared" si="904"/>
        <v>0.635443373474997</v>
      </c>
      <c r="HV50" s="73">
        <f t="shared" si="904"/>
        <v>0.518073452629269</v>
      </c>
      <c r="HW50" s="73">
        <f t="shared" si="904"/>
        <v>0.589089298540358</v>
      </c>
      <c r="HX50" s="73">
        <f t="shared" si="904"/>
        <v>0.433666902728097</v>
      </c>
      <c r="HY50" s="73">
        <f t="shared" si="904"/>
        <v>0.567750715196333</v>
      </c>
      <c r="HZ50" s="73">
        <f t="shared" si="904"/>
        <v>0.522286224929047</v>
      </c>
      <c r="IA50" s="73">
        <f t="shared" si="904"/>
        <v>0.527239867089748</v>
      </c>
      <c r="IB50" s="73">
        <f t="shared" si="904"/>
        <v>0.707166946655363</v>
      </c>
      <c r="IC50" s="73">
        <f t="shared" si="904"/>
        <v>0.553938080517994</v>
      </c>
      <c r="ID50" s="73">
        <f t="shared" si="904"/>
        <v>0.456888770403859</v>
      </c>
      <c r="IE50" s="73">
        <f t="shared" si="904"/>
        <v>0.326554638795624</v>
      </c>
      <c r="IF50" s="73" t="str">
        <f t="shared" si="904"/>
        <v/>
      </c>
      <c r="IG50" s="73">
        <f t="shared" si="904"/>
        <v>0.436978671427094</v>
      </c>
      <c r="IH50" s="73">
        <f t="shared" si="904"/>
        <v>0.558013551532593</v>
      </c>
      <c r="II50" s="73">
        <f t="shared" si="904"/>
        <v>0.194983713355049</v>
      </c>
      <c r="IJ50" s="73">
        <f t="shared" si="904"/>
        <v>0.648682279086797</v>
      </c>
      <c r="IK50" s="73">
        <f t="shared" si="904"/>
        <v>0.481865861406934</v>
      </c>
      <c r="IL50" s="73">
        <f t="shared" si="904"/>
        <v>0.506310218796687</v>
      </c>
      <c r="IM50" s="73">
        <f t="shared" si="904"/>
        <v>0.582090955694633</v>
      </c>
      <c r="IN50" s="73">
        <f t="shared" si="904"/>
        <v>8.03587221172005</v>
      </c>
      <c r="IO50" s="73">
        <f t="shared" si="904"/>
        <v>0.726907851342326</v>
      </c>
      <c r="IP50" s="73" t="str">
        <f t="shared" si="904"/>
        <v/>
      </c>
      <c r="IQ50" s="73" t="str">
        <f t="shared" si="904"/>
        <v/>
      </c>
      <c r="IR50" s="62">
        <f t="shared" si="904"/>
        <v>0.534905511254784</v>
      </c>
      <c r="IS50" s="71">
        <f t="shared" ref="IS50:JQ50" si="905">IS35+IS36+IS38+IS41+IS49+IS31+IS23</f>
        <v>96390.604963096</v>
      </c>
      <c r="IT50" s="71">
        <f t="shared" si="905"/>
        <v>11447.414125476</v>
      </c>
      <c r="IU50" s="71">
        <f t="shared" si="905"/>
        <v>89825.3474429654</v>
      </c>
      <c r="IV50" s="71">
        <f t="shared" si="905"/>
        <v>115351.703867612</v>
      </c>
      <c r="IW50" s="71">
        <f t="shared" si="905"/>
        <v>21544.0731440665</v>
      </c>
      <c r="IX50" s="71">
        <f t="shared" si="905"/>
        <v>111897.687853315</v>
      </c>
      <c r="IY50" s="71">
        <f t="shared" si="905"/>
        <v>215699.608254936</v>
      </c>
      <c r="IZ50" s="71">
        <f t="shared" si="905"/>
        <v>7442.17420942885</v>
      </c>
      <c r="JA50" s="71">
        <f t="shared" si="905"/>
        <v>94070.833224348</v>
      </c>
      <c r="JB50" s="72">
        <f t="shared" si="905"/>
        <v>181933.548090461</v>
      </c>
      <c r="JC50" s="71">
        <f t="shared" si="905"/>
        <v>15608.5032584</v>
      </c>
      <c r="JD50" s="71">
        <f t="shared" si="905"/>
        <v>10548.059741</v>
      </c>
      <c r="JE50" s="71">
        <f t="shared" si="905"/>
        <v>0</v>
      </c>
      <c r="JF50" s="71">
        <f t="shared" si="905"/>
        <v>53599.22282864</v>
      </c>
      <c r="JG50" s="72">
        <f t="shared" si="905"/>
        <v>213137.124620392</v>
      </c>
      <c r="JH50" s="71">
        <f t="shared" si="905"/>
        <v>0</v>
      </c>
      <c r="JI50" s="71">
        <f t="shared" si="905"/>
        <v>87272.4004774837</v>
      </c>
      <c r="JJ50" s="72">
        <f t="shared" si="905"/>
        <v>183418.386607301</v>
      </c>
      <c r="JK50" s="72">
        <f t="shared" si="905"/>
        <v>115638.728744617</v>
      </c>
      <c r="JL50" s="72">
        <f t="shared" si="905"/>
        <v>110770.937264655</v>
      </c>
      <c r="JM50" s="71">
        <f t="shared" si="905"/>
        <v>10497.9318592169</v>
      </c>
      <c r="JN50" s="72">
        <f t="shared" si="905"/>
        <v>56890.6631280237</v>
      </c>
      <c r="JO50" s="71">
        <f t="shared" si="905"/>
        <v>26258.4708754862</v>
      </c>
      <c r="JP50" s="71">
        <f t="shared" si="905"/>
        <v>0</v>
      </c>
      <c r="JQ50" s="59">
        <f t="shared" si="905"/>
        <v>1829243.42458092</v>
      </c>
      <c r="JR50" s="73">
        <f t="shared" ref="JR50:KP50" si="906">IFERROR(IS50/IS$10,"")</f>
        <v>0.398078156318298</v>
      </c>
      <c r="JS50" s="73">
        <f t="shared" si="906"/>
        <v>0.610846719437741</v>
      </c>
      <c r="JT50" s="73">
        <f t="shared" si="906"/>
        <v>0.533587756196742</v>
      </c>
      <c r="JU50" s="73">
        <f t="shared" si="906"/>
        <v>0.558130090376637</v>
      </c>
      <c r="JV50" s="73">
        <f t="shared" si="906"/>
        <v>0.580311421894619</v>
      </c>
      <c r="JW50" s="73">
        <f t="shared" si="906"/>
        <v>0.558376989868218</v>
      </c>
      <c r="JX50" s="73">
        <f t="shared" si="906"/>
        <v>0.507826076092191</v>
      </c>
      <c r="JY50" s="73">
        <f t="shared" si="906"/>
        <v>0.536350109035277</v>
      </c>
      <c r="JZ50" s="73">
        <f t="shared" si="906"/>
        <v>0.72549619716994</v>
      </c>
      <c r="KA50" s="73">
        <f t="shared" si="906"/>
        <v>0.540076909187769</v>
      </c>
      <c r="KB50" s="73">
        <f t="shared" si="906"/>
        <v>0.435243772667751</v>
      </c>
      <c r="KC50" s="73">
        <f t="shared" si="906"/>
        <v>0.427895815220478</v>
      </c>
      <c r="KD50" s="73" t="str">
        <f t="shared" si="906"/>
        <v/>
      </c>
      <c r="KE50" s="73">
        <f t="shared" si="906"/>
        <v>0.437414201744565</v>
      </c>
      <c r="KF50" s="73">
        <f t="shared" si="906"/>
        <v>0.520163640750405</v>
      </c>
      <c r="KG50" s="73" t="str">
        <f t="shared" si="906"/>
        <v/>
      </c>
      <c r="KH50" s="73">
        <f t="shared" si="906"/>
        <v>0.892376089492876</v>
      </c>
      <c r="KI50" s="73">
        <f t="shared" si="906"/>
        <v>0.46643647411534</v>
      </c>
      <c r="KJ50" s="73">
        <f t="shared" si="906"/>
        <v>0.523523000584942</v>
      </c>
      <c r="KK50" s="73">
        <f t="shared" si="906"/>
        <v>0.573920169372927</v>
      </c>
      <c r="KL50" s="73">
        <f t="shared" si="906"/>
        <v>1.55481611924634</v>
      </c>
      <c r="KM50" s="73">
        <f t="shared" si="906"/>
        <v>0.538653685677839</v>
      </c>
      <c r="KN50" s="73">
        <f t="shared" si="906"/>
        <v>0.911690415356665</v>
      </c>
      <c r="KO50" s="73" t="str">
        <f t="shared" si="906"/>
        <v/>
      </c>
      <c r="KP50" s="62">
        <f t="shared" si="906"/>
        <v>0.535262266953391</v>
      </c>
      <c r="KQ50" s="71">
        <f t="shared" ref="KQ50:LO50" si="907">KQ35+KQ36+KQ38+KQ41+KQ49+KQ31+KQ23</f>
        <v>0</v>
      </c>
      <c r="KR50" s="71">
        <f t="shared" si="907"/>
        <v>0</v>
      </c>
      <c r="KS50" s="71">
        <f t="shared" si="907"/>
        <v>0</v>
      </c>
      <c r="KT50" s="71">
        <f t="shared" si="907"/>
        <v>0</v>
      </c>
      <c r="KU50" s="71">
        <f t="shared" si="907"/>
        <v>0</v>
      </c>
      <c r="KV50" s="71">
        <f t="shared" si="907"/>
        <v>0</v>
      </c>
      <c r="KW50" s="71">
        <f t="shared" si="907"/>
        <v>0</v>
      </c>
      <c r="KX50" s="71">
        <f t="shared" si="907"/>
        <v>0</v>
      </c>
      <c r="KY50" s="71">
        <f t="shared" si="907"/>
        <v>0</v>
      </c>
      <c r="KZ50" s="71">
        <f t="shared" si="907"/>
        <v>0</v>
      </c>
      <c r="LA50" s="71">
        <f t="shared" si="907"/>
        <v>0</v>
      </c>
      <c r="LB50" s="71">
        <f t="shared" si="907"/>
        <v>0</v>
      </c>
      <c r="LC50" s="71">
        <f t="shared" si="907"/>
        <v>0</v>
      </c>
      <c r="LD50" s="71">
        <f t="shared" si="907"/>
        <v>0</v>
      </c>
      <c r="LE50" s="71">
        <f t="shared" si="907"/>
        <v>0</v>
      </c>
      <c r="LF50" s="71">
        <f t="shared" si="907"/>
        <v>0</v>
      </c>
      <c r="LG50" s="71">
        <f t="shared" si="907"/>
        <v>0</v>
      </c>
      <c r="LH50" s="71">
        <f t="shared" si="907"/>
        <v>0</v>
      </c>
      <c r="LI50" s="71">
        <f t="shared" si="907"/>
        <v>0</v>
      </c>
      <c r="LJ50" s="71">
        <f t="shared" si="907"/>
        <v>0</v>
      </c>
      <c r="LK50" s="71">
        <f t="shared" si="907"/>
        <v>0</v>
      </c>
      <c r="LL50" s="71">
        <f t="shared" si="907"/>
        <v>0</v>
      </c>
      <c r="LM50" s="71">
        <f t="shared" si="907"/>
        <v>0</v>
      </c>
      <c r="LN50" s="71">
        <f t="shared" si="907"/>
        <v>0</v>
      </c>
      <c r="LO50" s="59">
        <f t="shared" si="907"/>
        <v>0</v>
      </c>
      <c r="LP50" s="73" t="str">
        <f t="shared" ref="LP50:MN50" si="908">IFERROR(KQ50/KQ$10,"")</f>
        <v/>
      </c>
      <c r="LQ50" s="73" t="str">
        <f t="shared" si="908"/>
        <v/>
      </c>
      <c r="LR50" s="73" t="str">
        <f t="shared" si="908"/>
        <v/>
      </c>
      <c r="LS50" s="73" t="str">
        <f t="shared" si="908"/>
        <v/>
      </c>
      <c r="LT50" s="73" t="str">
        <f t="shared" si="908"/>
        <v/>
      </c>
      <c r="LU50" s="73" t="str">
        <f t="shared" si="908"/>
        <v/>
      </c>
      <c r="LV50" s="73" t="str">
        <f t="shared" si="908"/>
        <v/>
      </c>
      <c r="LW50" s="73" t="str">
        <f t="shared" si="908"/>
        <v/>
      </c>
      <c r="LX50" s="73" t="str">
        <f t="shared" si="908"/>
        <v/>
      </c>
      <c r="LY50" s="73" t="str">
        <f t="shared" si="908"/>
        <v/>
      </c>
      <c r="LZ50" s="73" t="str">
        <f t="shared" si="908"/>
        <v/>
      </c>
      <c r="MA50" s="73" t="str">
        <f t="shared" si="908"/>
        <v/>
      </c>
      <c r="MB50" s="73" t="str">
        <f t="shared" si="908"/>
        <v/>
      </c>
      <c r="MC50" s="73" t="str">
        <f t="shared" si="908"/>
        <v/>
      </c>
      <c r="MD50" s="73" t="str">
        <f t="shared" si="908"/>
        <v/>
      </c>
      <c r="ME50" s="73" t="str">
        <f t="shared" si="908"/>
        <v/>
      </c>
      <c r="MF50" s="73" t="str">
        <f t="shared" si="908"/>
        <v/>
      </c>
      <c r="MG50" s="73" t="str">
        <f t="shared" si="908"/>
        <v/>
      </c>
      <c r="MH50" s="73" t="str">
        <f t="shared" si="908"/>
        <v/>
      </c>
      <c r="MI50" s="73" t="str">
        <f t="shared" si="908"/>
        <v/>
      </c>
      <c r="MJ50" s="73" t="str">
        <f t="shared" si="908"/>
        <v/>
      </c>
      <c r="MK50" s="73" t="str">
        <f t="shared" si="908"/>
        <v/>
      </c>
      <c r="ML50" s="73" t="str">
        <f t="shared" si="908"/>
        <v/>
      </c>
      <c r="MM50" s="73" t="str">
        <f t="shared" si="908"/>
        <v/>
      </c>
      <c r="MN50" s="62" t="str">
        <f t="shared" si="908"/>
        <v/>
      </c>
      <c r="MO50" s="71">
        <f t="shared" ref="MO50:NM50" si="909">MO35+MO36+MO38+MO41+MO49+MO31+MO23</f>
        <v>0</v>
      </c>
      <c r="MP50" s="71">
        <f t="shared" si="909"/>
        <v>0</v>
      </c>
      <c r="MQ50" s="71">
        <f t="shared" si="909"/>
        <v>0</v>
      </c>
      <c r="MR50" s="71">
        <f t="shared" si="909"/>
        <v>0</v>
      </c>
      <c r="MS50" s="71">
        <f t="shared" si="909"/>
        <v>0</v>
      </c>
      <c r="MT50" s="71">
        <f t="shared" si="909"/>
        <v>0</v>
      </c>
      <c r="MU50" s="71">
        <f t="shared" si="909"/>
        <v>0</v>
      </c>
      <c r="MV50" s="71">
        <f t="shared" si="909"/>
        <v>0</v>
      </c>
      <c r="MW50" s="71">
        <f t="shared" si="909"/>
        <v>0</v>
      </c>
      <c r="MX50" s="71">
        <f t="shared" si="909"/>
        <v>0</v>
      </c>
      <c r="MY50" s="71">
        <f t="shared" si="909"/>
        <v>0</v>
      </c>
      <c r="MZ50" s="71">
        <f t="shared" si="909"/>
        <v>0</v>
      </c>
      <c r="NA50" s="71">
        <f t="shared" si="909"/>
        <v>0</v>
      </c>
      <c r="NB50" s="71">
        <f t="shared" si="909"/>
        <v>0</v>
      </c>
      <c r="NC50" s="71">
        <f t="shared" si="909"/>
        <v>0</v>
      </c>
      <c r="ND50" s="71">
        <f t="shared" si="909"/>
        <v>0</v>
      </c>
      <c r="NE50" s="71">
        <f t="shared" si="909"/>
        <v>0</v>
      </c>
      <c r="NF50" s="71">
        <f t="shared" si="909"/>
        <v>0</v>
      </c>
      <c r="NG50" s="71">
        <f t="shared" si="909"/>
        <v>0</v>
      </c>
      <c r="NH50" s="71">
        <f t="shared" si="909"/>
        <v>0</v>
      </c>
      <c r="NI50" s="71">
        <f t="shared" si="909"/>
        <v>0</v>
      </c>
      <c r="NJ50" s="71">
        <f t="shared" si="909"/>
        <v>0</v>
      </c>
      <c r="NK50" s="71">
        <f t="shared" si="909"/>
        <v>0</v>
      </c>
      <c r="NL50" s="71">
        <f t="shared" si="909"/>
        <v>0</v>
      </c>
      <c r="NM50" s="59">
        <f t="shared" si="909"/>
        <v>0</v>
      </c>
      <c r="NN50" s="73" t="str">
        <f t="shared" ref="NN50:OL50" si="910">IFERROR(MO50/MO$10,"")</f>
        <v/>
      </c>
      <c r="NO50" s="73" t="str">
        <f t="shared" si="910"/>
        <v/>
      </c>
      <c r="NP50" s="73" t="str">
        <f t="shared" si="910"/>
        <v/>
      </c>
      <c r="NQ50" s="73" t="str">
        <f t="shared" si="910"/>
        <v/>
      </c>
      <c r="NR50" s="73" t="str">
        <f t="shared" si="910"/>
        <v/>
      </c>
      <c r="NS50" s="73" t="str">
        <f t="shared" si="910"/>
        <v/>
      </c>
      <c r="NT50" s="73" t="str">
        <f t="shared" si="910"/>
        <v/>
      </c>
      <c r="NU50" s="73" t="str">
        <f t="shared" si="910"/>
        <v/>
      </c>
      <c r="NV50" s="73" t="str">
        <f t="shared" si="910"/>
        <v/>
      </c>
      <c r="NW50" s="73" t="str">
        <f t="shared" si="910"/>
        <v/>
      </c>
      <c r="NX50" s="73" t="str">
        <f t="shared" si="910"/>
        <v/>
      </c>
      <c r="NY50" s="73" t="str">
        <f t="shared" si="910"/>
        <v/>
      </c>
      <c r="NZ50" s="73" t="str">
        <f t="shared" si="910"/>
        <v/>
      </c>
      <c r="OA50" s="73" t="str">
        <f t="shared" si="910"/>
        <v/>
      </c>
      <c r="OB50" s="73" t="str">
        <f t="shared" si="910"/>
        <v/>
      </c>
      <c r="OC50" s="73" t="str">
        <f t="shared" si="910"/>
        <v/>
      </c>
      <c r="OD50" s="73" t="str">
        <f t="shared" si="910"/>
        <v/>
      </c>
      <c r="OE50" s="73" t="str">
        <f t="shared" si="910"/>
        <v/>
      </c>
      <c r="OF50" s="73" t="str">
        <f t="shared" si="910"/>
        <v/>
      </c>
      <c r="OG50" s="73" t="str">
        <f t="shared" si="910"/>
        <v/>
      </c>
      <c r="OH50" s="73" t="str">
        <f t="shared" si="910"/>
        <v/>
      </c>
      <c r="OI50" s="73" t="str">
        <f t="shared" si="910"/>
        <v/>
      </c>
      <c r="OJ50" s="73" t="str">
        <f t="shared" si="910"/>
        <v/>
      </c>
      <c r="OK50" s="73" t="str">
        <f t="shared" si="910"/>
        <v/>
      </c>
      <c r="OL50" s="62" t="str">
        <f t="shared" si="910"/>
        <v/>
      </c>
      <c r="OM50" s="71">
        <f t="shared" ref="OM50:PK50" si="911">OM35+OM36+OM38+OM41+OM49+OM31+OM23</f>
        <v>0</v>
      </c>
      <c r="ON50" s="71">
        <f t="shared" si="911"/>
        <v>0</v>
      </c>
      <c r="OO50" s="71">
        <f t="shared" si="911"/>
        <v>0</v>
      </c>
      <c r="OP50" s="71">
        <f t="shared" si="911"/>
        <v>0</v>
      </c>
      <c r="OQ50" s="71">
        <f t="shared" si="911"/>
        <v>0</v>
      </c>
      <c r="OR50" s="71">
        <f t="shared" si="911"/>
        <v>0</v>
      </c>
      <c r="OS50" s="71">
        <f t="shared" si="911"/>
        <v>0</v>
      </c>
      <c r="OT50" s="71">
        <f t="shared" si="911"/>
        <v>0</v>
      </c>
      <c r="OU50" s="71">
        <f t="shared" si="911"/>
        <v>0</v>
      </c>
      <c r="OV50" s="71">
        <f t="shared" si="911"/>
        <v>0</v>
      </c>
      <c r="OW50" s="71">
        <f t="shared" si="911"/>
        <v>0</v>
      </c>
      <c r="OX50" s="71">
        <f t="shared" si="911"/>
        <v>0</v>
      </c>
      <c r="OY50" s="71">
        <f t="shared" si="911"/>
        <v>0</v>
      </c>
      <c r="OZ50" s="71">
        <f t="shared" si="911"/>
        <v>0</v>
      </c>
      <c r="PA50" s="71">
        <f t="shared" si="911"/>
        <v>0</v>
      </c>
      <c r="PB50" s="71">
        <f t="shared" si="911"/>
        <v>0</v>
      </c>
      <c r="PC50" s="71">
        <f t="shared" si="911"/>
        <v>0</v>
      </c>
      <c r="PD50" s="71">
        <f t="shared" si="911"/>
        <v>0</v>
      </c>
      <c r="PE50" s="71">
        <f t="shared" si="911"/>
        <v>0</v>
      </c>
      <c r="PF50" s="71">
        <f t="shared" si="911"/>
        <v>0</v>
      </c>
      <c r="PG50" s="71">
        <f t="shared" si="911"/>
        <v>0</v>
      </c>
      <c r="PH50" s="71">
        <f t="shared" si="911"/>
        <v>0</v>
      </c>
      <c r="PI50" s="71">
        <f t="shared" si="911"/>
        <v>0</v>
      </c>
      <c r="PJ50" s="71">
        <f t="shared" si="911"/>
        <v>0</v>
      </c>
      <c r="PK50" s="59">
        <f t="shared" si="911"/>
        <v>0</v>
      </c>
      <c r="PL50" s="73" t="str">
        <f t="shared" ref="PL50:QJ50" si="912">IFERROR(OM50/OM$10,"")</f>
        <v/>
      </c>
      <c r="PM50" s="73" t="str">
        <f t="shared" si="912"/>
        <v/>
      </c>
      <c r="PN50" s="73" t="str">
        <f t="shared" si="912"/>
        <v/>
      </c>
      <c r="PO50" s="73" t="str">
        <f t="shared" si="912"/>
        <v/>
      </c>
      <c r="PP50" s="73" t="str">
        <f t="shared" si="912"/>
        <v/>
      </c>
      <c r="PQ50" s="73" t="str">
        <f t="shared" si="912"/>
        <v/>
      </c>
      <c r="PR50" s="73" t="str">
        <f t="shared" si="912"/>
        <v/>
      </c>
      <c r="PS50" s="73" t="str">
        <f t="shared" si="912"/>
        <v/>
      </c>
      <c r="PT50" s="73" t="str">
        <f t="shared" si="912"/>
        <v/>
      </c>
      <c r="PU50" s="73" t="str">
        <f t="shared" si="912"/>
        <v/>
      </c>
      <c r="PV50" s="73" t="str">
        <f t="shared" si="912"/>
        <v/>
      </c>
      <c r="PW50" s="73" t="str">
        <f t="shared" si="912"/>
        <v/>
      </c>
      <c r="PX50" s="73" t="str">
        <f t="shared" si="912"/>
        <v/>
      </c>
      <c r="PY50" s="73" t="str">
        <f t="shared" si="912"/>
        <v/>
      </c>
      <c r="PZ50" s="73" t="str">
        <f t="shared" si="912"/>
        <v/>
      </c>
      <c r="QA50" s="73" t="str">
        <f t="shared" si="912"/>
        <v/>
      </c>
      <c r="QB50" s="73" t="str">
        <f t="shared" si="912"/>
        <v/>
      </c>
      <c r="QC50" s="73" t="str">
        <f t="shared" si="912"/>
        <v/>
      </c>
      <c r="QD50" s="73" t="str">
        <f t="shared" si="912"/>
        <v/>
      </c>
      <c r="QE50" s="73" t="str">
        <f t="shared" si="912"/>
        <v/>
      </c>
      <c r="QF50" s="73" t="str">
        <f t="shared" si="912"/>
        <v/>
      </c>
      <c r="QG50" s="73" t="str">
        <f t="shared" si="912"/>
        <v/>
      </c>
      <c r="QH50" s="73" t="str">
        <f t="shared" si="912"/>
        <v/>
      </c>
      <c r="QI50" s="73" t="str">
        <f t="shared" si="912"/>
        <v/>
      </c>
      <c r="QJ50" s="62" t="str">
        <f t="shared" si="912"/>
        <v/>
      </c>
      <c r="QK50" s="71">
        <f t="shared" ref="QK50:RI50" si="913">QK35+QK36+QK38+QK41+QK49+QK31+QK23</f>
        <v>0</v>
      </c>
      <c r="QL50" s="71">
        <f t="shared" si="913"/>
        <v>0</v>
      </c>
      <c r="QM50" s="71">
        <f t="shared" si="913"/>
        <v>0</v>
      </c>
      <c r="QN50" s="71">
        <f t="shared" si="913"/>
        <v>0</v>
      </c>
      <c r="QO50" s="71">
        <f t="shared" si="913"/>
        <v>0</v>
      </c>
      <c r="QP50" s="71">
        <f t="shared" si="913"/>
        <v>0</v>
      </c>
      <c r="QQ50" s="71">
        <f t="shared" si="913"/>
        <v>0</v>
      </c>
      <c r="QR50" s="71">
        <f t="shared" si="913"/>
        <v>0</v>
      </c>
      <c r="QS50" s="71">
        <f t="shared" si="913"/>
        <v>0</v>
      </c>
      <c r="QT50" s="71">
        <f t="shared" si="913"/>
        <v>0</v>
      </c>
      <c r="QU50" s="71">
        <f t="shared" si="913"/>
        <v>0</v>
      </c>
      <c r="QV50" s="71">
        <f t="shared" si="913"/>
        <v>0</v>
      </c>
      <c r="QW50" s="71">
        <f t="shared" si="913"/>
        <v>0</v>
      </c>
      <c r="QX50" s="71">
        <f t="shared" si="913"/>
        <v>0</v>
      </c>
      <c r="QY50" s="71">
        <f t="shared" si="913"/>
        <v>0</v>
      </c>
      <c r="QZ50" s="71">
        <f t="shared" si="913"/>
        <v>0</v>
      </c>
      <c r="RA50" s="71">
        <f t="shared" si="913"/>
        <v>0</v>
      </c>
      <c r="RB50" s="71">
        <f t="shared" si="913"/>
        <v>0</v>
      </c>
      <c r="RC50" s="71">
        <f t="shared" si="913"/>
        <v>0</v>
      </c>
      <c r="RD50" s="71">
        <f t="shared" si="913"/>
        <v>0</v>
      </c>
      <c r="RE50" s="71">
        <f t="shared" si="913"/>
        <v>0</v>
      </c>
      <c r="RF50" s="71">
        <f t="shared" si="913"/>
        <v>0</v>
      </c>
      <c r="RG50" s="71">
        <f t="shared" si="913"/>
        <v>0</v>
      </c>
      <c r="RH50" s="71">
        <f t="shared" si="913"/>
        <v>0</v>
      </c>
      <c r="RI50" s="59">
        <f t="shared" si="913"/>
        <v>0</v>
      </c>
      <c r="RJ50" s="73" t="str">
        <f t="shared" ref="RJ50:SH50" si="914">IFERROR(QK50/QK$10,"")</f>
        <v/>
      </c>
      <c r="RK50" s="73" t="str">
        <f t="shared" si="914"/>
        <v/>
      </c>
      <c r="RL50" s="73" t="str">
        <f t="shared" si="914"/>
        <v/>
      </c>
      <c r="RM50" s="73" t="str">
        <f t="shared" si="914"/>
        <v/>
      </c>
      <c r="RN50" s="73" t="str">
        <f t="shared" si="914"/>
        <v/>
      </c>
      <c r="RO50" s="73" t="str">
        <f t="shared" si="914"/>
        <v/>
      </c>
      <c r="RP50" s="73" t="str">
        <f t="shared" si="914"/>
        <v/>
      </c>
      <c r="RQ50" s="73" t="str">
        <f t="shared" si="914"/>
        <v/>
      </c>
      <c r="RR50" s="73" t="str">
        <f t="shared" si="914"/>
        <v/>
      </c>
      <c r="RS50" s="73" t="str">
        <f t="shared" si="914"/>
        <v/>
      </c>
      <c r="RT50" s="73" t="str">
        <f t="shared" si="914"/>
        <v/>
      </c>
      <c r="RU50" s="73" t="str">
        <f t="shared" si="914"/>
        <v/>
      </c>
      <c r="RV50" s="73" t="str">
        <f t="shared" si="914"/>
        <v/>
      </c>
      <c r="RW50" s="73" t="str">
        <f t="shared" si="914"/>
        <v/>
      </c>
      <c r="RX50" s="73" t="str">
        <f t="shared" si="914"/>
        <v/>
      </c>
      <c r="RY50" s="73" t="str">
        <f t="shared" si="914"/>
        <v/>
      </c>
      <c r="RZ50" s="73" t="str">
        <f t="shared" si="914"/>
        <v/>
      </c>
      <c r="SA50" s="73" t="str">
        <f t="shared" si="914"/>
        <v/>
      </c>
      <c r="SB50" s="73" t="str">
        <f t="shared" si="914"/>
        <v/>
      </c>
      <c r="SC50" s="73" t="str">
        <f t="shared" si="914"/>
        <v/>
      </c>
      <c r="SD50" s="73" t="str">
        <f t="shared" si="914"/>
        <v/>
      </c>
      <c r="SE50" s="73" t="str">
        <f t="shared" si="914"/>
        <v/>
      </c>
      <c r="SF50" s="73" t="str">
        <f t="shared" si="914"/>
        <v/>
      </c>
      <c r="SG50" s="73" t="str">
        <f t="shared" si="914"/>
        <v/>
      </c>
      <c r="SH50" s="62" t="str">
        <f t="shared" si="914"/>
        <v/>
      </c>
      <c r="SI50" s="71">
        <f t="shared" ref="SI50:TG50" si="915">SI35+SI36+SI38+SI41+SI49+SI31+SI23</f>
        <v>0</v>
      </c>
      <c r="SJ50" s="71">
        <f t="shared" si="915"/>
        <v>0</v>
      </c>
      <c r="SK50" s="71">
        <f t="shared" si="915"/>
        <v>0</v>
      </c>
      <c r="SL50" s="71">
        <f t="shared" si="915"/>
        <v>0</v>
      </c>
      <c r="SM50" s="71">
        <f t="shared" si="915"/>
        <v>0</v>
      </c>
      <c r="SN50" s="71">
        <f t="shared" si="915"/>
        <v>0</v>
      </c>
      <c r="SO50" s="71">
        <f t="shared" si="915"/>
        <v>0</v>
      </c>
      <c r="SP50" s="71">
        <f t="shared" si="915"/>
        <v>0</v>
      </c>
      <c r="SQ50" s="71">
        <f t="shared" si="915"/>
        <v>0</v>
      </c>
      <c r="SR50" s="71">
        <f t="shared" si="915"/>
        <v>0</v>
      </c>
      <c r="SS50" s="71">
        <f t="shared" si="915"/>
        <v>0</v>
      </c>
      <c r="ST50" s="71">
        <f t="shared" si="915"/>
        <v>0</v>
      </c>
      <c r="SU50" s="71">
        <f t="shared" si="915"/>
        <v>0</v>
      </c>
      <c r="SV50" s="71">
        <f t="shared" si="915"/>
        <v>0</v>
      </c>
      <c r="SW50" s="71">
        <f t="shared" si="915"/>
        <v>0</v>
      </c>
      <c r="SX50" s="71">
        <f t="shared" si="915"/>
        <v>0</v>
      </c>
      <c r="SY50" s="71">
        <f t="shared" si="915"/>
        <v>0</v>
      </c>
      <c r="SZ50" s="71">
        <f t="shared" si="915"/>
        <v>0</v>
      </c>
      <c r="TA50" s="71">
        <f t="shared" si="915"/>
        <v>0</v>
      </c>
      <c r="TB50" s="71">
        <f t="shared" si="915"/>
        <v>0</v>
      </c>
      <c r="TC50" s="71">
        <f t="shared" si="915"/>
        <v>0</v>
      </c>
      <c r="TD50" s="71">
        <f t="shared" si="915"/>
        <v>0</v>
      </c>
      <c r="TE50" s="71">
        <f t="shared" si="915"/>
        <v>0</v>
      </c>
      <c r="TF50" s="71">
        <f t="shared" si="915"/>
        <v>0</v>
      </c>
      <c r="TG50" s="59">
        <f t="shared" si="915"/>
        <v>0</v>
      </c>
      <c r="TH50" s="73" t="str">
        <f t="shared" ref="TH50:UA50" si="916">IFERROR(SI50/SI$10,"")</f>
        <v/>
      </c>
      <c r="TI50" s="73" t="str">
        <f t="shared" si="916"/>
        <v/>
      </c>
      <c r="TJ50" s="73" t="str">
        <f t="shared" si="916"/>
        <v/>
      </c>
      <c r="TK50" s="73" t="str">
        <f t="shared" si="916"/>
        <v/>
      </c>
      <c r="TL50" s="73" t="str">
        <f t="shared" si="916"/>
        <v/>
      </c>
      <c r="TM50" s="73" t="str">
        <f t="shared" si="916"/>
        <v/>
      </c>
      <c r="TN50" s="73" t="str">
        <f t="shared" si="916"/>
        <v/>
      </c>
      <c r="TO50" s="73" t="str">
        <f t="shared" si="916"/>
        <v/>
      </c>
      <c r="TP50" s="73" t="str">
        <f t="shared" si="916"/>
        <v/>
      </c>
      <c r="TQ50" s="73" t="str">
        <f t="shared" si="916"/>
        <v/>
      </c>
      <c r="TR50" s="73" t="str">
        <f t="shared" si="916"/>
        <v/>
      </c>
      <c r="TS50" s="73" t="str">
        <f t="shared" si="916"/>
        <v/>
      </c>
      <c r="TT50" s="73" t="str">
        <f t="shared" si="916"/>
        <v/>
      </c>
      <c r="TU50" s="73" t="str">
        <f t="shared" si="916"/>
        <v/>
      </c>
      <c r="TV50" s="73" t="str">
        <f t="shared" si="916"/>
        <v/>
      </c>
      <c r="TW50" s="73" t="str">
        <f t="shared" si="916"/>
        <v/>
      </c>
      <c r="TX50" s="73" t="str">
        <f t="shared" si="916"/>
        <v/>
      </c>
      <c r="TY50" s="73" t="str">
        <f t="shared" si="916"/>
        <v/>
      </c>
      <c r="TZ50" s="73" t="str">
        <f t="shared" si="916"/>
        <v/>
      </c>
      <c r="UA50" s="73" t="str">
        <f t="shared" si="916"/>
        <v/>
      </c>
      <c r="UB50" s="73" t="str">
        <f t="shared" ref="UB50:UG50" si="917">IFERROR(TB50/TB$10,"")</f>
        <v/>
      </c>
      <c r="UC50" s="73" t="str">
        <f t="shared" si="917"/>
        <v/>
      </c>
      <c r="UD50" s="73" t="str">
        <f t="shared" si="917"/>
        <v/>
      </c>
      <c r="UE50" s="73" t="str">
        <f t="shared" si="917"/>
        <v/>
      </c>
      <c r="UF50" s="73" t="str">
        <f t="shared" si="917"/>
        <v/>
      </c>
      <c r="UG50" s="62" t="str">
        <f t="shared" si="917"/>
        <v/>
      </c>
      <c r="UH50" s="71">
        <f t="shared" ref="UH50:VF50" si="918">UH35+UH36+UH38+UH41+UH49+UH31+UH23</f>
        <v>0</v>
      </c>
      <c r="UI50" s="71">
        <f t="shared" si="918"/>
        <v>0</v>
      </c>
      <c r="UJ50" s="71">
        <f t="shared" si="918"/>
        <v>0</v>
      </c>
      <c r="UK50" s="71">
        <f t="shared" si="918"/>
        <v>0</v>
      </c>
      <c r="UL50" s="71">
        <f t="shared" si="918"/>
        <v>0</v>
      </c>
      <c r="UM50" s="71">
        <f t="shared" si="918"/>
        <v>0</v>
      </c>
      <c r="UN50" s="71">
        <f t="shared" si="918"/>
        <v>0</v>
      </c>
      <c r="UO50" s="71">
        <f t="shared" si="918"/>
        <v>0</v>
      </c>
      <c r="UP50" s="71">
        <f t="shared" si="918"/>
        <v>0</v>
      </c>
      <c r="UQ50" s="71">
        <f t="shared" si="918"/>
        <v>0</v>
      </c>
      <c r="UR50" s="71">
        <f t="shared" si="918"/>
        <v>0</v>
      </c>
      <c r="US50" s="71">
        <f t="shared" si="918"/>
        <v>0</v>
      </c>
      <c r="UT50" s="71">
        <f t="shared" si="918"/>
        <v>0</v>
      </c>
      <c r="UU50" s="71">
        <f t="shared" si="918"/>
        <v>0</v>
      </c>
      <c r="UV50" s="71">
        <f t="shared" si="918"/>
        <v>0</v>
      </c>
      <c r="UW50" s="71">
        <f t="shared" si="918"/>
        <v>0</v>
      </c>
      <c r="UX50" s="71">
        <f t="shared" si="918"/>
        <v>0</v>
      </c>
      <c r="UY50" s="71">
        <f t="shared" si="918"/>
        <v>0</v>
      </c>
      <c r="UZ50" s="71">
        <f t="shared" si="918"/>
        <v>0</v>
      </c>
      <c r="VA50" s="71">
        <f t="shared" si="918"/>
        <v>0</v>
      </c>
      <c r="VB50" s="71">
        <f t="shared" si="918"/>
        <v>0</v>
      </c>
      <c r="VC50" s="71">
        <f t="shared" si="918"/>
        <v>0</v>
      </c>
      <c r="VD50" s="71">
        <f t="shared" si="918"/>
        <v>0</v>
      </c>
      <c r="VE50" s="71">
        <f t="shared" si="918"/>
        <v>0</v>
      </c>
      <c r="VF50" s="59">
        <f t="shared" si="918"/>
        <v>0</v>
      </c>
      <c r="VG50" s="73" t="str">
        <f t="shared" ref="VG50:WE50" si="919">IFERROR(UH50/UH$10,"")</f>
        <v/>
      </c>
      <c r="VH50" s="73" t="str">
        <f t="shared" si="919"/>
        <v/>
      </c>
      <c r="VI50" s="73" t="str">
        <f t="shared" si="919"/>
        <v/>
      </c>
      <c r="VJ50" s="73" t="str">
        <f t="shared" si="919"/>
        <v/>
      </c>
      <c r="VK50" s="73" t="str">
        <f t="shared" si="919"/>
        <v/>
      </c>
      <c r="VL50" s="73" t="str">
        <f t="shared" si="919"/>
        <v/>
      </c>
      <c r="VM50" s="73" t="str">
        <f t="shared" si="919"/>
        <v/>
      </c>
      <c r="VN50" s="73" t="str">
        <f t="shared" si="919"/>
        <v/>
      </c>
      <c r="VO50" s="73" t="str">
        <f t="shared" si="919"/>
        <v/>
      </c>
      <c r="VP50" s="73" t="str">
        <f t="shared" si="919"/>
        <v/>
      </c>
      <c r="VQ50" s="73" t="str">
        <f t="shared" si="919"/>
        <v/>
      </c>
      <c r="VR50" s="73" t="str">
        <f t="shared" si="919"/>
        <v/>
      </c>
      <c r="VS50" s="73" t="str">
        <f t="shared" si="919"/>
        <v/>
      </c>
      <c r="VT50" s="73" t="str">
        <f t="shared" si="919"/>
        <v/>
      </c>
      <c r="VU50" s="73" t="str">
        <f t="shared" si="919"/>
        <v/>
      </c>
      <c r="VV50" s="73" t="str">
        <f t="shared" si="919"/>
        <v/>
      </c>
      <c r="VW50" s="73" t="str">
        <f t="shared" si="919"/>
        <v/>
      </c>
      <c r="VX50" s="73" t="str">
        <f t="shared" si="919"/>
        <v/>
      </c>
      <c r="VY50" s="73" t="str">
        <f t="shared" si="919"/>
        <v/>
      </c>
      <c r="VZ50" s="73" t="str">
        <f t="shared" si="919"/>
        <v/>
      </c>
      <c r="WA50" s="73" t="str">
        <f t="shared" si="919"/>
        <v/>
      </c>
      <c r="WB50" s="73" t="str">
        <f t="shared" si="919"/>
        <v/>
      </c>
      <c r="WC50" s="73" t="str">
        <f t="shared" si="919"/>
        <v/>
      </c>
      <c r="WD50" s="73" t="str">
        <f t="shared" si="919"/>
        <v/>
      </c>
      <c r="WE50" s="62" t="str">
        <f t="shared" si="919"/>
        <v/>
      </c>
      <c r="WF50" s="71">
        <f t="shared" ref="WF50:XD50" si="920">WF35+WF36+WF38+WF41+WF49+WF31+WF23</f>
        <v>686829.235277064</v>
      </c>
      <c r="WG50" s="71">
        <f t="shared" si="920"/>
        <v>83805.809470837</v>
      </c>
      <c r="WH50" s="71">
        <f t="shared" si="920"/>
        <v>733176.277139461</v>
      </c>
      <c r="WI50" s="71">
        <f t="shared" si="920"/>
        <v>765902.576992726</v>
      </c>
      <c r="WJ50" s="71">
        <f t="shared" si="920"/>
        <v>181851.475768972</v>
      </c>
      <c r="WK50" s="71">
        <f t="shared" si="920"/>
        <v>544887.496561154</v>
      </c>
      <c r="WL50" s="71">
        <f t="shared" si="920"/>
        <v>1344992.61077264</v>
      </c>
      <c r="WM50" s="71">
        <f t="shared" si="920"/>
        <v>136379.342180372</v>
      </c>
      <c r="WN50" s="71">
        <f t="shared" si="920"/>
        <v>426774.836628</v>
      </c>
      <c r="WO50" s="71">
        <f t="shared" si="920"/>
        <v>1071561.85153072</v>
      </c>
      <c r="WP50" s="71">
        <f t="shared" si="920"/>
        <v>111289.4064198</v>
      </c>
      <c r="WQ50" s="71">
        <f t="shared" si="920"/>
        <v>114386.80914174</v>
      </c>
      <c r="WR50" s="71">
        <f t="shared" si="920"/>
        <v>1842.02589732782</v>
      </c>
      <c r="WS50" s="71">
        <f t="shared" si="920"/>
        <v>336179.49054791</v>
      </c>
      <c r="WT50" s="71">
        <f t="shared" si="920"/>
        <v>1440735.21622791</v>
      </c>
      <c r="WU50" s="71">
        <f t="shared" si="920"/>
        <v>25474.74615173</v>
      </c>
      <c r="WV50" s="71">
        <f t="shared" si="920"/>
        <v>259555.849436038</v>
      </c>
      <c r="WW50" s="71">
        <f t="shared" si="920"/>
        <v>1072336.85536847</v>
      </c>
      <c r="WX50" s="71">
        <f t="shared" si="920"/>
        <v>892449.422376469</v>
      </c>
      <c r="WY50" s="71">
        <f t="shared" si="920"/>
        <v>442081.984285897</v>
      </c>
      <c r="WZ50" s="71">
        <f t="shared" si="920"/>
        <v>13990.1612049863</v>
      </c>
      <c r="XA50" s="71">
        <f t="shared" si="920"/>
        <v>135782.081270382</v>
      </c>
      <c r="XB50" s="71">
        <f t="shared" si="920"/>
        <v>26258.4708754862</v>
      </c>
      <c r="XC50" s="71">
        <f t="shared" si="920"/>
        <v>0</v>
      </c>
      <c r="XD50" s="59">
        <f t="shared" si="920"/>
        <v>10848524.0315261</v>
      </c>
      <c r="XE50" s="73">
        <f t="shared" ref="XE50:YC50" si="921">IFERROR(WF50/WF$10,"")</f>
        <v>0.402771309468688</v>
      </c>
      <c r="XF50" s="73">
        <f t="shared" si="921"/>
        <v>0.542580694030666</v>
      </c>
      <c r="XG50" s="73">
        <f t="shared" si="921"/>
        <v>0.551438075219276</v>
      </c>
      <c r="XH50" s="73">
        <f t="shared" si="921"/>
        <v>0.606635387856686</v>
      </c>
      <c r="XI50" s="73">
        <f t="shared" si="921"/>
        <v>0.429043637451218</v>
      </c>
      <c r="XJ50" s="73">
        <f t="shared" si="921"/>
        <v>0.510715363081307</v>
      </c>
      <c r="XK50" s="73">
        <f t="shared" si="921"/>
        <v>0.522812704255488</v>
      </c>
      <c r="XL50" s="73">
        <f t="shared" si="921"/>
        <v>0.416263644254007</v>
      </c>
      <c r="XM50" s="73">
        <f t="shared" si="921"/>
        <v>0.832949531930112</v>
      </c>
      <c r="XN50" s="73">
        <f t="shared" si="921"/>
        <v>0.557726649567632</v>
      </c>
      <c r="XO50" s="73">
        <f t="shared" si="921"/>
        <v>0.503693681730337</v>
      </c>
      <c r="XP50" s="73">
        <f t="shared" si="921"/>
        <v>0.428993594513574</v>
      </c>
      <c r="XQ50" s="73">
        <f t="shared" si="921"/>
        <v>0.576277803707842</v>
      </c>
      <c r="XR50" s="73">
        <f t="shared" si="921"/>
        <v>0.463542458036974</v>
      </c>
      <c r="XS50" s="73">
        <f t="shared" si="921"/>
        <v>0.570598091047251</v>
      </c>
      <c r="XT50" s="73">
        <f t="shared" si="921"/>
        <v>0.354877198752297</v>
      </c>
      <c r="XU50" s="73">
        <f t="shared" si="921"/>
        <v>0.841729847473238</v>
      </c>
      <c r="XV50" s="73">
        <f t="shared" si="921"/>
        <v>0.498160872766643</v>
      </c>
      <c r="XW50" s="73">
        <f t="shared" si="921"/>
        <v>0.556550415150871</v>
      </c>
      <c r="XX50" s="73">
        <f t="shared" si="921"/>
        <v>0.576937058046748</v>
      </c>
      <c r="XY50" s="73">
        <f t="shared" si="921"/>
        <v>1.94673889578266</v>
      </c>
      <c r="XZ50" s="73">
        <f t="shared" si="921"/>
        <v>0.63406149326424</v>
      </c>
      <c r="YA50" s="73">
        <f t="shared" si="921"/>
        <v>0.911690415356665</v>
      </c>
      <c r="YB50" s="73" t="str">
        <f t="shared" si="921"/>
        <v/>
      </c>
      <c r="YC50" s="62">
        <f t="shared" si="921"/>
        <v>0.537850638159366</v>
      </c>
    </row>
    <row r="51" s="18" customFormat="1" customHeight="1" spans="1:653">
      <c r="A51" s="67"/>
      <c r="B51" s="76" t="s">
        <v>103</v>
      </c>
      <c r="C51" s="73">
        <f t="shared" ref="C51:R51" si="922">IFERROR(C50/C10,0)</f>
        <v>0.410304545989867</v>
      </c>
      <c r="D51" s="73">
        <f t="shared" si="922"/>
        <v>0.486289533560013</v>
      </c>
      <c r="E51" s="73">
        <f t="shared" si="922"/>
        <v>0.601492497069127</v>
      </c>
      <c r="F51" s="73">
        <f t="shared" si="922"/>
        <v>0.561401897744467</v>
      </c>
      <c r="G51" s="73">
        <f t="shared" si="922"/>
        <v>0.410173999662538</v>
      </c>
      <c r="H51" s="73">
        <f t="shared" si="922"/>
        <v>0.471565762185791</v>
      </c>
      <c r="I51" s="73">
        <f t="shared" si="922"/>
        <v>0.496815075231019</v>
      </c>
      <c r="J51" s="73">
        <f t="shared" si="922"/>
        <v>0.405392494680789</v>
      </c>
      <c r="K51" s="73">
        <f t="shared" si="922"/>
        <v>0.962805350719272</v>
      </c>
      <c r="L51" s="77">
        <f t="shared" si="922"/>
        <v>0.518816569026832</v>
      </c>
      <c r="M51" s="73">
        <f t="shared" si="922"/>
        <v>0.52339618362317</v>
      </c>
      <c r="N51" s="73">
        <f t="shared" si="922"/>
        <v>0.415138950056224</v>
      </c>
      <c r="O51" s="73">
        <f t="shared" si="922"/>
        <v>0.739303473851077</v>
      </c>
      <c r="P51" s="73">
        <f t="shared" si="922"/>
        <v>0.467105543091909</v>
      </c>
      <c r="Q51" s="77">
        <f t="shared" si="922"/>
        <v>0.602952272413019</v>
      </c>
      <c r="R51" s="73">
        <f t="shared" si="922"/>
        <v>0.391358441514619</v>
      </c>
      <c r="S51" s="73"/>
      <c r="T51" s="73">
        <f t="shared" ref="T51:AA51" si="923">IFERROR(T50/T10,0)</f>
        <v>0.483589381996471</v>
      </c>
      <c r="U51" s="73">
        <f t="shared" si="923"/>
        <v>0.625610431618357</v>
      </c>
      <c r="V51" s="73">
        <f t="shared" si="923"/>
        <v>0.591285200249566</v>
      </c>
      <c r="W51" s="73">
        <f t="shared" si="923"/>
        <v>0</v>
      </c>
      <c r="X51" s="77">
        <f t="shared" si="923"/>
        <v>0</v>
      </c>
      <c r="Y51" s="73">
        <f t="shared" si="923"/>
        <v>0</v>
      </c>
      <c r="Z51" s="73">
        <f t="shared" si="923"/>
        <v>0</v>
      </c>
      <c r="AA51" s="61">
        <f t="shared" si="923"/>
        <v>0.522450108957416</v>
      </c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62"/>
      <c r="BA51" s="73">
        <f t="shared" ref="BA51:BP51" si="924">IFERROR(BA50/BA10,0)</f>
        <v>0.47583370137533</v>
      </c>
      <c r="BB51" s="73">
        <f t="shared" si="924"/>
        <v>0.80922365397833</v>
      </c>
      <c r="BC51" s="73">
        <f t="shared" si="924"/>
        <v>0.627412668888632</v>
      </c>
      <c r="BD51" s="73">
        <f t="shared" si="924"/>
        <v>0.814653707119134</v>
      </c>
      <c r="BE51" s="73">
        <f t="shared" si="924"/>
        <v>0.527754114654532</v>
      </c>
      <c r="BF51" s="73">
        <f t="shared" si="924"/>
        <v>0.497549508693796</v>
      </c>
      <c r="BG51" s="73">
        <f t="shared" si="924"/>
        <v>0.623616278523664</v>
      </c>
      <c r="BH51" s="73">
        <f t="shared" si="924"/>
        <v>0.853223619945469</v>
      </c>
      <c r="BI51" s="73">
        <f t="shared" si="924"/>
        <v>0.910187231016817</v>
      </c>
      <c r="BJ51" s="77">
        <f t="shared" si="924"/>
        <v>0.624553557425159</v>
      </c>
      <c r="BK51" s="73">
        <f t="shared" si="924"/>
        <v>0.720671510438768</v>
      </c>
      <c r="BL51" s="73">
        <f t="shared" si="924"/>
        <v>0.560714559640264</v>
      </c>
      <c r="BM51" s="73">
        <f t="shared" si="924"/>
        <v>0.2855814857669</v>
      </c>
      <c r="BN51" s="73">
        <f t="shared" si="924"/>
        <v>0.561279829142143</v>
      </c>
      <c r="BO51" s="77">
        <f t="shared" si="924"/>
        <v>0.731931174331836</v>
      </c>
      <c r="BP51" s="73">
        <f t="shared" si="924"/>
        <v>0.384701266621132</v>
      </c>
      <c r="BQ51" s="73"/>
      <c r="BR51" s="77">
        <f t="shared" ref="BR51:BY51" si="925">IFERROR(BR50/BR10,0)</f>
        <v>0.613962913936243</v>
      </c>
      <c r="BS51" s="77">
        <f t="shared" si="925"/>
        <v>0.665470048278514</v>
      </c>
      <c r="BT51" s="77">
        <f t="shared" si="925"/>
        <v>0.677883433833436</v>
      </c>
      <c r="BU51" s="73">
        <f t="shared" si="925"/>
        <v>0</v>
      </c>
      <c r="BV51" s="73">
        <f t="shared" si="925"/>
        <v>0</v>
      </c>
      <c r="BW51" s="73">
        <f t="shared" si="925"/>
        <v>0</v>
      </c>
      <c r="BX51" s="73">
        <f t="shared" si="925"/>
        <v>0</v>
      </c>
      <c r="BY51" s="61">
        <f t="shared" si="925"/>
        <v>0.632500047514303</v>
      </c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62"/>
      <c r="CY51" s="78">
        <f t="shared" ref="CY51:DW51" si="926">IFERROR(CY50/CY10,0)</f>
        <v>0.38302046753944</v>
      </c>
      <c r="CZ51" s="73">
        <f t="shared" si="926"/>
        <v>0.512323373871778</v>
      </c>
      <c r="DA51" s="73">
        <f t="shared" si="926"/>
        <v>0.542681391907901</v>
      </c>
      <c r="DB51" s="73">
        <f t="shared" si="926"/>
        <v>0.631443233481562</v>
      </c>
      <c r="DC51" s="73">
        <f t="shared" si="926"/>
        <v>0.395305109272888</v>
      </c>
      <c r="DD51" s="73">
        <f t="shared" si="926"/>
        <v>0.456361366633955</v>
      </c>
      <c r="DE51" s="73">
        <f t="shared" si="926"/>
        <v>0.503296244815612</v>
      </c>
      <c r="DF51" s="73">
        <f t="shared" si="926"/>
        <v>0.342434282989409</v>
      </c>
      <c r="DG51" s="73">
        <f t="shared" si="926"/>
        <v>0.898869969905425</v>
      </c>
      <c r="DH51" s="77">
        <f t="shared" si="926"/>
        <v>0.544558931018437</v>
      </c>
      <c r="DI51" s="73">
        <f t="shared" si="926"/>
        <v>0.502906749369184</v>
      </c>
      <c r="DJ51" s="73">
        <f t="shared" si="926"/>
        <v>0.479747595070527</v>
      </c>
      <c r="DK51" s="73">
        <f t="shared" si="926"/>
        <v>0.427079631502693</v>
      </c>
      <c r="DL51" s="73">
        <f t="shared" si="926"/>
        <v>0.457435021961425</v>
      </c>
      <c r="DM51" s="77">
        <f t="shared" si="926"/>
        <v>0.552690585946153</v>
      </c>
      <c r="DN51" s="73">
        <f t="shared" si="926"/>
        <v>0.290536611887572</v>
      </c>
      <c r="DO51" s="73">
        <f t="shared" si="926"/>
        <v>1.52068601826178</v>
      </c>
      <c r="DP51" s="77">
        <f t="shared" si="926"/>
        <v>0.497408301097501</v>
      </c>
      <c r="DQ51" s="77">
        <f t="shared" si="926"/>
        <v>0.535202388115988</v>
      </c>
      <c r="DR51" s="77">
        <f t="shared" si="926"/>
        <v>0.529035540056246</v>
      </c>
      <c r="DS51" s="73">
        <f t="shared" si="926"/>
        <v>0</v>
      </c>
      <c r="DT51" s="73">
        <f t="shared" si="926"/>
        <v>0</v>
      </c>
      <c r="DU51" s="73">
        <f t="shared" si="926"/>
        <v>0</v>
      </c>
      <c r="DV51" s="73">
        <f t="shared" si="926"/>
        <v>0</v>
      </c>
      <c r="DW51" s="61">
        <f t="shared" si="926"/>
        <v>0.516123104171634</v>
      </c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62"/>
      <c r="EW51" s="73">
        <f t="shared" ref="EW51:FU51" si="927">IFERROR(EW50/EW10,0)</f>
        <v>0.374366866058632</v>
      </c>
      <c r="EX51" s="73">
        <f t="shared" si="927"/>
        <v>0.428744174316328</v>
      </c>
      <c r="EY51" s="73">
        <f t="shared" si="927"/>
        <v>0.527629628482112</v>
      </c>
      <c r="EZ51" s="73">
        <f t="shared" si="927"/>
        <v>0.590095094451555</v>
      </c>
      <c r="FA51" s="73">
        <f t="shared" si="927"/>
        <v>0.339748270399679</v>
      </c>
      <c r="FB51" s="73">
        <f t="shared" si="927"/>
        <v>0.5123676379131</v>
      </c>
      <c r="FC51" s="73">
        <f t="shared" si="927"/>
        <v>0.524271334988476</v>
      </c>
      <c r="FD51" s="73">
        <f t="shared" si="927"/>
        <v>0.215228302968162</v>
      </c>
      <c r="FE51" s="73">
        <f t="shared" si="927"/>
        <v>1.02829194787648</v>
      </c>
      <c r="FF51" s="77">
        <f t="shared" si="927"/>
        <v>0.592695724442961</v>
      </c>
      <c r="FG51" s="73">
        <f t="shared" si="927"/>
        <v>0.513243111050633</v>
      </c>
      <c r="FH51" s="73">
        <f t="shared" si="927"/>
        <v>0.403709219066319</v>
      </c>
      <c r="FI51" s="73">
        <f t="shared" si="927"/>
        <v>0.0542792792792793</v>
      </c>
      <c r="FJ51" s="73">
        <f t="shared" si="927"/>
        <v>0.46802014583731</v>
      </c>
      <c r="FK51" s="77">
        <f t="shared" si="927"/>
        <v>0.54853067257541</v>
      </c>
      <c r="FL51" s="73">
        <f t="shared" si="927"/>
        <v>0.0686907763788378</v>
      </c>
      <c r="FM51" s="73">
        <f t="shared" si="927"/>
        <v>0.720806775397001</v>
      </c>
      <c r="FN51" s="77">
        <f t="shared" si="927"/>
        <v>0.49799451409927</v>
      </c>
      <c r="FO51" s="77">
        <f t="shared" si="927"/>
        <v>0.540117472522559</v>
      </c>
      <c r="FP51" s="77">
        <f t="shared" si="927"/>
        <v>0.567633437767606</v>
      </c>
      <c r="FQ51" s="73">
        <f t="shared" si="927"/>
        <v>0</v>
      </c>
      <c r="FR51" s="73">
        <f t="shared" si="927"/>
        <v>0</v>
      </c>
      <c r="FS51" s="73">
        <f t="shared" si="927"/>
        <v>0</v>
      </c>
      <c r="FT51" s="73">
        <f t="shared" si="927"/>
        <v>0</v>
      </c>
      <c r="FU51" s="61">
        <f t="shared" si="927"/>
        <v>0.529419579112423</v>
      </c>
      <c r="FV51" s="73"/>
      <c r="FW51" s="73"/>
      <c r="FX51" s="73"/>
      <c r="FY51" s="73"/>
      <c r="FZ51" s="73"/>
      <c r="GA51" s="73"/>
      <c r="GB51" s="73"/>
      <c r="GC51" s="73"/>
      <c r="GD51" s="73"/>
      <c r="GE51" s="73"/>
      <c r="GF51" s="73"/>
      <c r="GG51" s="73"/>
      <c r="GH51" s="73"/>
      <c r="GI51" s="73"/>
      <c r="GJ51" s="73"/>
      <c r="GK51" s="73"/>
      <c r="GL51" s="73"/>
      <c r="GM51" s="73"/>
      <c r="GN51" s="73"/>
      <c r="GO51" s="73"/>
      <c r="GP51" s="73"/>
      <c r="GQ51" s="73"/>
      <c r="GR51" s="73"/>
      <c r="GS51" s="73"/>
      <c r="GT51" s="62"/>
      <c r="GU51" s="73">
        <f t="shared" ref="GU51:HS51" si="928">IFERROR(GU50/GU10,0)</f>
        <v>0.405100346276869</v>
      </c>
      <c r="GV51" s="73">
        <f t="shared" si="928"/>
        <v>0.635443373474997</v>
      </c>
      <c r="GW51" s="73">
        <f t="shared" si="928"/>
        <v>0.518073452629269</v>
      </c>
      <c r="GX51" s="73">
        <f t="shared" si="928"/>
        <v>0.589089298540358</v>
      </c>
      <c r="GY51" s="73">
        <f t="shared" si="928"/>
        <v>0.433666902728097</v>
      </c>
      <c r="GZ51" s="73">
        <f t="shared" si="928"/>
        <v>0.567750715196333</v>
      </c>
      <c r="HA51" s="73">
        <f t="shared" si="928"/>
        <v>0.522286224929047</v>
      </c>
      <c r="HB51" s="73">
        <f t="shared" si="928"/>
        <v>0.527239867089748</v>
      </c>
      <c r="HC51" s="73">
        <f t="shared" si="928"/>
        <v>0.707166946655363</v>
      </c>
      <c r="HD51" s="77">
        <f t="shared" si="928"/>
        <v>0.553938080517994</v>
      </c>
      <c r="HE51" s="73">
        <f t="shared" si="928"/>
        <v>0.456888770403859</v>
      </c>
      <c r="HF51" s="73">
        <f t="shared" si="928"/>
        <v>0.326554638795624</v>
      </c>
      <c r="HG51" s="73">
        <f t="shared" si="928"/>
        <v>0</v>
      </c>
      <c r="HH51" s="73">
        <f t="shared" si="928"/>
        <v>0.436978671427094</v>
      </c>
      <c r="HI51" s="77">
        <f t="shared" si="928"/>
        <v>0.558013551532593</v>
      </c>
      <c r="HJ51" s="73">
        <f t="shared" si="928"/>
        <v>0.194983713355049</v>
      </c>
      <c r="HK51" s="73">
        <f t="shared" si="928"/>
        <v>0.648682279086797</v>
      </c>
      <c r="HL51" s="77">
        <f t="shared" si="928"/>
        <v>0.481865861406934</v>
      </c>
      <c r="HM51" s="77">
        <f t="shared" si="928"/>
        <v>0.506310218796687</v>
      </c>
      <c r="HN51" s="77">
        <f t="shared" si="928"/>
        <v>0.582090955694633</v>
      </c>
      <c r="HO51" s="73">
        <f t="shared" si="928"/>
        <v>8.03587221172005</v>
      </c>
      <c r="HP51" s="77">
        <f t="shared" si="928"/>
        <v>0.726907851342326</v>
      </c>
      <c r="HQ51" s="73">
        <f t="shared" si="928"/>
        <v>0</v>
      </c>
      <c r="HR51" s="73">
        <f t="shared" si="928"/>
        <v>0</v>
      </c>
      <c r="HS51" s="61">
        <f t="shared" si="928"/>
        <v>0.534905511254784</v>
      </c>
      <c r="HT51" s="73"/>
      <c r="HU51" s="73"/>
      <c r="HV51" s="73"/>
      <c r="HW51" s="73"/>
      <c r="HX51" s="73"/>
      <c r="HY51" s="73"/>
      <c r="HZ51" s="73"/>
      <c r="IA51" s="73"/>
      <c r="IB51" s="73"/>
      <c r="IC51" s="73"/>
      <c r="ID51" s="73"/>
      <c r="IE51" s="73"/>
      <c r="IF51" s="73"/>
      <c r="IG51" s="73"/>
      <c r="IH51" s="73"/>
      <c r="II51" s="73"/>
      <c r="IJ51" s="73"/>
      <c r="IK51" s="73"/>
      <c r="IL51" s="73"/>
      <c r="IM51" s="73"/>
      <c r="IN51" s="73"/>
      <c r="IO51" s="73"/>
      <c r="IP51" s="73"/>
      <c r="IQ51" s="73"/>
      <c r="IR51" s="62"/>
      <c r="IS51" s="73">
        <f t="shared" ref="IS51:JQ51" si="929">IFERROR(IS50/IS10,0)</f>
        <v>0.398078156318298</v>
      </c>
      <c r="IT51" s="73">
        <f t="shared" si="929"/>
        <v>0.610846719437741</v>
      </c>
      <c r="IU51" s="73">
        <f t="shared" si="929"/>
        <v>0.533587756196742</v>
      </c>
      <c r="IV51" s="73">
        <f t="shared" si="929"/>
        <v>0.558130090376637</v>
      </c>
      <c r="IW51" s="73">
        <f t="shared" si="929"/>
        <v>0.580311421894619</v>
      </c>
      <c r="IX51" s="73">
        <f t="shared" si="929"/>
        <v>0.558376989868218</v>
      </c>
      <c r="IY51" s="73">
        <f t="shared" si="929"/>
        <v>0.507826076092191</v>
      </c>
      <c r="IZ51" s="73">
        <f t="shared" si="929"/>
        <v>0.536350109035277</v>
      </c>
      <c r="JA51" s="73">
        <f t="shared" si="929"/>
        <v>0.72549619716994</v>
      </c>
      <c r="JB51" s="77">
        <f t="shared" si="929"/>
        <v>0.540076909187769</v>
      </c>
      <c r="JC51" s="73">
        <f t="shared" si="929"/>
        <v>0.435243772667751</v>
      </c>
      <c r="JD51" s="73">
        <f t="shared" si="929"/>
        <v>0.427895815220478</v>
      </c>
      <c r="JE51" s="73">
        <f t="shared" si="929"/>
        <v>0</v>
      </c>
      <c r="JF51" s="73">
        <f t="shared" si="929"/>
        <v>0.437414201744565</v>
      </c>
      <c r="JG51" s="77">
        <f t="shared" si="929"/>
        <v>0.520163640750405</v>
      </c>
      <c r="JH51" s="73">
        <f t="shared" si="929"/>
        <v>0</v>
      </c>
      <c r="JI51" s="73">
        <f t="shared" si="929"/>
        <v>0.892376089492876</v>
      </c>
      <c r="JJ51" s="77">
        <f t="shared" si="929"/>
        <v>0.46643647411534</v>
      </c>
      <c r="JK51" s="77">
        <f t="shared" si="929"/>
        <v>0.523523000584942</v>
      </c>
      <c r="JL51" s="77">
        <f t="shared" si="929"/>
        <v>0.573920169372927</v>
      </c>
      <c r="JM51" s="73">
        <f t="shared" si="929"/>
        <v>1.55481611924634</v>
      </c>
      <c r="JN51" s="77">
        <f t="shared" si="929"/>
        <v>0.538653685677839</v>
      </c>
      <c r="JO51" s="73">
        <f t="shared" si="929"/>
        <v>0.911690415356665</v>
      </c>
      <c r="JP51" s="73">
        <f t="shared" si="929"/>
        <v>0</v>
      </c>
      <c r="JQ51" s="61">
        <f t="shared" si="929"/>
        <v>0.535262266953391</v>
      </c>
      <c r="JR51" s="73"/>
      <c r="JS51" s="73"/>
      <c r="JT51" s="73"/>
      <c r="JU51" s="73"/>
      <c r="JV51" s="73"/>
      <c r="JW51" s="73"/>
      <c r="JX51" s="73"/>
      <c r="JY51" s="73"/>
      <c r="JZ51" s="73"/>
      <c r="KA51" s="73"/>
      <c r="KB51" s="73"/>
      <c r="KC51" s="73"/>
      <c r="KD51" s="73"/>
      <c r="KE51" s="73"/>
      <c r="KF51" s="73"/>
      <c r="KG51" s="73"/>
      <c r="KH51" s="73"/>
      <c r="KI51" s="73"/>
      <c r="KJ51" s="73"/>
      <c r="KK51" s="73"/>
      <c r="KL51" s="73"/>
      <c r="KM51" s="73"/>
      <c r="KN51" s="73"/>
      <c r="KO51" s="73"/>
      <c r="KP51" s="62"/>
      <c r="KQ51" s="73">
        <f t="shared" ref="KQ51:LO51" si="930">IFERROR(KQ50/KQ10,0)</f>
        <v>0</v>
      </c>
      <c r="KR51" s="73">
        <f t="shared" si="930"/>
        <v>0</v>
      </c>
      <c r="KS51" s="73">
        <f t="shared" si="930"/>
        <v>0</v>
      </c>
      <c r="KT51" s="73">
        <f t="shared" si="930"/>
        <v>0</v>
      </c>
      <c r="KU51" s="73">
        <f t="shared" si="930"/>
        <v>0</v>
      </c>
      <c r="KV51" s="73">
        <f t="shared" si="930"/>
        <v>0</v>
      </c>
      <c r="KW51" s="73">
        <f t="shared" si="930"/>
        <v>0</v>
      </c>
      <c r="KX51" s="73">
        <f t="shared" si="930"/>
        <v>0</v>
      </c>
      <c r="KY51" s="73">
        <f t="shared" si="930"/>
        <v>0</v>
      </c>
      <c r="KZ51" s="73">
        <f t="shared" si="930"/>
        <v>0</v>
      </c>
      <c r="LA51" s="73">
        <f t="shared" si="930"/>
        <v>0</v>
      </c>
      <c r="LB51" s="73">
        <f t="shared" si="930"/>
        <v>0</v>
      </c>
      <c r="LC51" s="73">
        <f t="shared" si="930"/>
        <v>0</v>
      </c>
      <c r="LD51" s="73">
        <f t="shared" si="930"/>
        <v>0</v>
      </c>
      <c r="LE51" s="73">
        <f t="shared" si="930"/>
        <v>0</v>
      </c>
      <c r="LF51" s="73">
        <f t="shared" si="930"/>
        <v>0</v>
      </c>
      <c r="LG51" s="73">
        <f t="shared" si="930"/>
        <v>0</v>
      </c>
      <c r="LH51" s="73">
        <f t="shared" si="930"/>
        <v>0</v>
      </c>
      <c r="LI51" s="73">
        <f t="shared" si="930"/>
        <v>0</v>
      </c>
      <c r="LJ51" s="73">
        <f t="shared" si="930"/>
        <v>0</v>
      </c>
      <c r="LK51" s="73">
        <f t="shared" si="930"/>
        <v>0</v>
      </c>
      <c r="LL51" s="73">
        <f t="shared" si="930"/>
        <v>0</v>
      </c>
      <c r="LM51" s="73">
        <f t="shared" si="930"/>
        <v>0</v>
      </c>
      <c r="LN51" s="73">
        <f t="shared" si="930"/>
        <v>0</v>
      </c>
      <c r="LO51" s="61">
        <f t="shared" si="930"/>
        <v>0</v>
      </c>
      <c r="LP51" s="73"/>
      <c r="LQ51" s="73"/>
      <c r="LR51" s="73"/>
      <c r="LS51" s="73"/>
      <c r="LT51" s="73"/>
      <c r="LU51" s="73"/>
      <c r="LV51" s="73"/>
      <c r="LW51" s="73"/>
      <c r="LX51" s="73"/>
      <c r="LY51" s="73"/>
      <c r="LZ51" s="73"/>
      <c r="MA51" s="73"/>
      <c r="MB51" s="73"/>
      <c r="MC51" s="73"/>
      <c r="MD51" s="73"/>
      <c r="ME51" s="73"/>
      <c r="MF51" s="73"/>
      <c r="MG51" s="73"/>
      <c r="MH51" s="73"/>
      <c r="MI51" s="73"/>
      <c r="MJ51" s="73"/>
      <c r="MK51" s="73"/>
      <c r="ML51" s="73"/>
      <c r="MM51" s="73"/>
      <c r="MN51" s="62"/>
      <c r="MO51" s="73">
        <f t="shared" ref="MO51:NM51" si="931">IFERROR(MO50/MO10,0)</f>
        <v>0</v>
      </c>
      <c r="MP51" s="73">
        <f t="shared" si="931"/>
        <v>0</v>
      </c>
      <c r="MQ51" s="73">
        <f t="shared" si="931"/>
        <v>0</v>
      </c>
      <c r="MR51" s="73">
        <f t="shared" si="931"/>
        <v>0</v>
      </c>
      <c r="MS51" s="73">
        <f t="shared" si="931"/>
        <v>0</v>
      </c>
      <c r="MT51" s="73">
        <f t="shared" si="931"/>
        <v>0</v>
      </c>
      <c r="MU51" s="73">
        <f t="shared" si="931"/>
        <v>0</v>
      </c>
      <c r="MV51" s="73">
        <f t="shared" si="931"/>
        <v>0</v>
      </c>
      <c r="MW51" s="73">
        <f t="shared" si="931"/>
        <v>0</v>
      </c>
      <c r="MX51" s="73">
        <f t="shared" si="931"/>
        <v>0</v>
      </c>
      <c r="MY51" s="73">
        <f t="shared" si="931"/>
        <v>0</v>
      </c>
      <c r="MZ51" s="73">
        <f t="shared" si="931"/>
        <v>0</v>
      </c>
      <c r="NA51" s="73">
        <f t="shared" si="931"/>
        <v>0</v>
      </c>
      <c r="NB51" s="73">
        <f t="shared" si="931"/>
        <v>0</v>
      </c>
      <c r="NC51" s="73">
        <f t="shared" si="931"/>
        <v>0</v>
      </c>
      <c r="ND51" s="73">
        <f t="shared" si="931"/>
        <v>0</v>
      </c>
      <c r="NE51" s="73">
        <f t="shared" si="931"/>
        <v>0</v>
      </c>
      <c r="NF51" s="73">
        <f t="shared" si="931"/>
        <v>0</v>
      </c>
      <c r="NG51" s="73">
        <f t="shared" si="931"/>
        <v>0</v>
      </c>
      <c r="NH51" s="73">
        <f t="shared" si="931"/>
        <v>0</v>
      </c>
      <c r="NI51" s="73">
        <f t="shared" si="931"/>
        <v>0</v>
      </c>
      <c r="NJ51" s="73">
        <f t="shared" si="931"/>
        <v>0</v>
      </c>
      <c r="NK51" s="73">
        <f t="shared" si="931"/>
        <v>0</v>
      </c>
      <c r="NL51" s="73">
        <f t="shared" si="931"/>
        <v>0</v>
      </c>
      <c r="NM51" s="61">
        <f t="shared" si="931"/>
        <v>0</v>
      </c>
      <c r="NN51" s="73"/>
      <c r="NO51" s="73"/>
      <c r="NP51" s="73"/>
      <c r="NQ51" s="73"/>
      <c r="NR51" s="73"/>
      <c r="NS51" s="73"/>
      <c r="NT51" s="73"/>
      <c r="NU51" s="73"/>
      <c r="NV51" s="73"/>
      <c r="NW51" s="73"/>
      <c r="NX51" s="73"/>
      <c r="NY51" s="73"/>
      <c r="NZ51" s="73"/>
      <c r="OA51" s="73"/>
      <c r="OB51" s="73"/>
      <c r="OC51" s="73"/>
      <c r="OD51" s="73"/>
      <c r="OE51" s="73"/>
      <c r="OF51" s="73"/>
      <c r="OG51" s="73"/>
      <c r="OH51" s="73"/>
      <c r="OI51" s="73"/>
      <c r="OJ51" s="73"/>
      <c r="OK51" s="73"/>
      <c r="OL51" s="62"/>
      <c r="OM51" s="73">
        <f t="shared" ref="OM51:PK51" si="932">IFERROR(OM50/OM10,0)</f>
        <v>0</v>
      </c>
      <c r="ON51" s="73">
        <f t="shared" si="932"/>
        <v>0</v>
      </c>
      <c r="OO51" s="73">
        <f t="shared" si="932"/>
        <v>0</v>
      </c>
      <c r="OP51" s="73">
        <f t="shared" si="932"/>
        <v>0</v>
      </c>
      <c r="OQ51" s="73">
        <f t="shared" si="932"/>
        <v>0</v>
      </c>
      <c r="OR51" s="73">
        <f t="shared" si="932"/>
        <v>0</v>
      </c>
      <c r="OS51" s="73">
        <f t="shared" si="932"/>
        <v>0</v>
      </c>
      <c r="OT51" s="73">
        <f t="shared" si="932"/>
        <v>0</v>
      </c>
      <c r="OU51" s="73">
        <f t="shared" si="932"/>
        <v>0</v>
      </c>
      <c r="OV51" s="73">
        <f t="shared" si="932"/>
        <v>0</v>
      </c>
      <c r="OW51" s="73">
        <f t="shared" si="932"/>
        <v>0</v>
      </c>
      <c r="OX51" s="73">
        <f t="shared" si="932"/>
        <v>0</v>
      </c>
      <c r="OY51" s="73">
        <f t="shared" si="932"/>
        <v>0</v>
      </c>
      <c r="OZ51" s="73">
        <f t="shared" si="932"/>
        <v>0</v>
      </c>
      <c r="PA51" s="73">
        <f t="shared" si="932"/>
        <v>0</v>
      </c>
      <c r="PB51" s="73">
        <f t="shared" si="932"/>
        <v>0</v>
      </c>
      <c r="PC51" s="73">
        <f t="shared" si="932"/>
        <v>0</v>
      </c>
      <c r="PD51" s="73">
        <f t="shared" si="932"/>
        <v>0</v>
      </c>
      <c r="PE51" s="73">
        <f t="shared" si="932"/>
        <v>0</v>
      </c>
      <c r="PF51" s="73">
        <f t="shared" si="932"/>
        <v>0</v>
      </c>
      <c r="PG51" s="73">
        <f t="shared" si="932"/>
        <v>0</v>
      </c>
      <c r="PH51" s="73">
        <f t="shared" si="932"/>
        <v>0</v>
      </c>
      <c r="PI51" s="73">
        <f t="shared" si="932"/>
        <v>0</v>
      </c>
      <c r="PJ51" s="73">
        <f t="shared" si="932"/>
        <v>0</v>
      </c>
      <c r="PK51" s="61">
        <f t="shared" si="932"/>
        <v>0</v>
      </c>
      <c r="PL51" s="73"/>
      <c r="PM51" s="73"/>
      <c r="PN51" s="73"/>
      <c r="PO51" s="73"/>
      <c r="PP51" s="73"/>
      <c r="PQ51" s="73"/>
      <c r="PR51" s="73"/>
      <c r="PS51" s="73"/>
      <c r="PT51" s="73"/>
      <c r="PU51" s="73"/>
      <c r="PV51" s="73"/>
      <c r="PW51" s="73"/>
      <c r="PX51" s="73"/>
      <c r="PY51" s="73"/>
      <c r="PZ51" s="73"/>
      <c r="QA51" s="73"/>
      <c r="QB51" s="73"/>
      <c r="QC51" s="73"/>
      <c r="QD51" s="73"/>
      <c r="QE51" s="73"/>
      <c r="QF51" s="73"/>
      <c r="QG51" s="73"/>
      <c r="QH51" s="73"/>
      <c r="QI51" s="73"/>
      <c r="QJ51" s="62"/>
      <c r="QK51" s="73">
        <f t="shared" ref="QK51:RI51" si="933">IFERROR(QK50/QK10,0)</f>
        <v>0</v>
      </c>
      <c r="QL51" s="73">
        <f t="shared" si="933"/>
        <v>0</v>
      </c>
      <c r="QM51" s="73">
        <f t="shared" si="933"/>
        <v>0</v>
      </c>
      <c r="QN51" s="73">
        <f t="shared" si="933"/>
        <v>0</v>
      </c>
      <c r="QO51" s="73">
        <f t="shared" si="933"/>
        <v>0</v>
      </c>
      <c r="QP51" s="73">
        <f t="shared" si="933"/>
        <v>0</v>
      </c>
      <c r="QQ51" s="73">
        <f t="shared" si="933"/>
        <v>0</v>
      </c>
      <c r="QR51" s="73">
        <f t="shared" si="933"/>
        <v>0</v>
      </c>
      <c r="QS51" s="73">
        <f t="shared" si="933"/>
        <v>0</v>
      </c>
      <c r="QT51" s="73">
        <f t="shared" si="933"/>
        <v>0</v>
      </c>
      <c r="QU51" s="73">
        <f t="shared" si="933"/>
        <v>0</v>
      </c>
      <c r="QV51" s="73">
        <f t="shared" si="933"/>
        <v>0</v>
      </c>
      <c r="QW51" s="73">
        <f t="shared" si="933"/>
        <v>0</v>
      </c>
      <c r="QX51" s="73">
        <f t="shared" si="933"/>
        <v>0</v>
      </c>
      <c r="QY51" s="73">
        <f t="shared" si="933"/>
        <v>0</v>
      </c>
      <c r="QZ51" s="73">
        <f t="shared" si="933"/>
        <v>0</v>
      </c>
      <c r="RA51" s="73">
        <f t="shared" si="933"/>
        <v>0</v>
      </c>
      <c r="RB51" s="73">
        <f t="shared" si="933"/>
        <v>0</v>
      </c>
      <c r="RC51" s="73">
        <f t="shared" si="933"/>
        <v>0</v>
      </c>
      <c r="RD51" s="73">
        <f t="shared" si="933"/>
        <v>0</v>
      </c>
      <c r="RE51" s="73">
        <f t="shared" si="933"/>
        <v>0</v>
      </c>
      <c r="RF51" s="73">
        <f t="shared" si="933"/>
        <v>0</v>
      </c>
      <c r="RG51" s="73">
        <f t="shared" si="933"/>
        <v>0</v>
      </c>
      <c r="RH51" s="73">
        <f t="shared" si="933"/>
        <v>0</v>
      </c>
      <c r="RI51" s="61">
        <f t="shared" si="933"/>
        <v>0</v>
      </c>
      <c r="RJ51" s="73"/>
      <c r="RK51" s="73"/>
      <c r="RL51" s="73"/>
      <c r="RM51" s="73"/>
      <c r="RN51" s="73"/>
      <c r="RO51" s="73"/>
      <c r="RP51" s="73"/>
      <c r="RQ51" s="73"/>
      <c r="RR51" s="73"/>
      <c r="RS51" s="73"/>
      <c r="RT51" s="73"/>
      <c r="RU51" s="73"/>
      <c r="RV51" s="73"/>
      <c r="RW51" s="73"/>
      <c r="RX51" s="73"/>
      <c r="RY51" s="73"/>
      <c r="RZ51" s="73"/>
      <c r="SA51" s="73"/>
      <c r="SB51" s="73"/>
      <c r="SC51" s="73"/>
      <c r="SD51" s="73"/>
      <c r="SE51" s="73"/>
      <c r="SF51" s="73"/>
      <c r="SG51" s="73"/>
      <c r="SH51" s="62"/>
      <c r="SI51" s="73">
        <f t="shared" ref="SI51:TG51" si="934">IFERROR(SI50/SI10,0)</f>
        <v>0</v>
      </c>
      <c r="SJ51" s="73">
        <f t="shared" si="934"/>
        <v>0</v>
      </c>
      <c r="SK51" s="73">
        <f t="shared" si="934"/>
        <v>0</v>
      </c>
      <c r="SL51" s="73">
        <f t="shared" si="934"/>
        <v>0</v>
      </c>
      <c r="SM51" s="73">
        <f t="shared" si="934"/>
        <v>0</v>
      </c>
      <c r="SN51" s="73">
        <f t="shared" si="934"/>
        <v>0</v>
      </c>
      <c r="SO51" s="73">
        <f t="shared" si="934"/>
        <v>0</v>
      </c>
      <c r="SP51" s="73">
        <f t="shared" si="934"/>
        <v>0</v>
      </c>
      <c r="SQ51" s="73">
        <f t="shared" si="934"/>
        <v>0</v>
      </c>
      <c r="SR51" s="73">
        <f t="shared" si="934"/>
        <v>0</v>
      </c>
      <c r="SS51" s="73">
        <f t="shared" si="934"/>
        <v>0</v>
      </c>
      <c r="ST51" s="73">
        <f t="shared" si="934"/>
        <v>0</v>
      </c>
      <c r="SU51" s="73">
        <f t="shared" si="934"/>
        <v>0</v>
      </c>
      <c r="SV51" s="73">
        <f t="shared" si="934"/>
        <v>0</v>
      </c>
      <c r="SW51" s="73">
        <f t="shared" si="934"/>
        <v>0</v>
      </c>
      <c r="SX51" s="73">
        <f t="shared" si="934"/>
        <v>0</v>
      </c>
      <c r="SY51" s="73">
        <f t="shared" si="934"/>
        <v>0</v>
      </c>
      <c r="SZ51" s="73">
        <f t="shared" si="934"/>
        <v>0</v>
      </c>
      <c r="TA51" s="73">
        <f t="shared" si="934"/>
        <v>0</v>
      </c>
      <c r="TB51" s="73">
        <f t="shared" si="934"/>
        <v>0</v>
      </c>
      <c r="TC51" s="73">
        <f t="shared" si="934"/>
        <v>0</v>
      </c>
      <c r="TD51" s="73">
        <f t="shared" si="934"/>
        <v>0</v>
      </c>
      <c r="TE51" s="73">
        <f t="shared" si="934"/>
        <v>0</v>
      </c>
      <c r="TF51" s="73">
        <f t="shared" si="934"/>
        <v>0</v>
      </c>
      <c r="TG51" s="61">
        <f t="shared" si="934"/>
        <v>0</v>
      </c>
      <c r="TH51" s="73"/>
      <c r="TI51" s="73"/>
      <c r="TJ51" s="73"/>
      <c r="TK51" s="73"/>
      <c r="TL51" s="73"/>
      <c r="TM51" s="73"/>
      <c r="TN51" s="73"/>
      <c r="TO51" s="73"/>
      <c r="TP51" s="73"/>
      <c r="TQ51" s="73"/>
      <c r="TR51" s="73"/>
      <c r="TS51" s="73"/>
      <c r="TT51" s="73"/>
      <c r="TU51" s="73"/>
      <c r="TV51" s="73"/>
      <c r="TW51" s="73"/>
      <c r="TX51" s="73"/>
      <c r="TY51" s="73"/>
      <c r="TZ51" s="73"/>
      <c r="UA51" s="73"/>
      <c r="UB51" s="73"/>
      <c r="UC51" s="73"/>
      <c r="UD51" s="73"/>
      <c r="UE51" s="73"/>
      <c r="UF51" s="73"/>
      <c r="UG51" s="62"/>
      <c r="UH51" s="73">
        <f t="shared" ref="UH51:VF51" si="935">IFERROR(UH50/UH10,0)</f>
        <v>0</v>
      </c>
      <c r="UI51" s="73">
        <f t="shared" si="935"/>
        <v>0</v>
      </c>
      <c r="UJ51" s="73">
        <f t="shared" si="935"/>
        <v>0</v>
      </c>
      <c r="UK51" s="73">
        <f t="shared" si="935"/>
        <v>0</v>
      </c>
      <c r="UL51" s="73">
        <f t="shared" si="935"/>
        <v>0</v>
      </c>
      <c r="UM51" s="73">
        <f t="shared" si="935"/>
        <v>0</v>
      </c>
      <c r="UN51" s="73">
        <f t="shared" si="935"/>
        <v>0</v>
      </c>
      <c r="UO51" s="73">
        <f t="shared" si="935"/>
        <v>0</v>
      </c>
      <c r="UP51" s="73">
        <f t="shared" si="935"/>
        <v>0</v>
      </c>
      <c r="UQ51" s="73">
        <f t="shared" si="935"/>
        <v>0</v>
      </c>
      <c r="UR51" s="73">
        <f t="shared" si="935"/>
        <v>0</v>
      </c>
      <c r="US51" s="73">
        <f t="shared" si="935"/>
        <v>0</v>
      </c>
      <c r="UT51" s="73">
        <f t="shared" si="935"/>
        <v>0</v>
      </c>
      <c r="UU51" s="73">
        <f t="shared" si="935"/>
        <v>0</v>
      </c>
      <c r="UV51" s="73">
        <f t="shared" si="935"/>
        <v>0</v>
      </c>
      <c r="UW51" s="73">
        <f t="shared" si="935"/>
        <v>0</v>
      </c>
      <c r="UX51" s="73">
        <f t="shared" si="935"/>
        <v>0</v>
      </c>
      <c r="UY51" s="73">
        <f t="shared" si="935"/>
        <v>0</v>
      </c>
      <c r="UZ51" s="73">
        <f t="shared" si="935"/>
        <v>0</v>
      </c>
      <c r="VA51" s="73">
        <f t="shared" si="935"/>
        <v>0</v>
      </c>
      <c r="VB51" s="73">
        <f t="shared" si="935"/>
        <v>0</v>
      </c>
      <c r="VC51" s="73">
        <f t="shared" si="935"/>
        <v>0</v>
      </c>
      <c r="VD51" s="73">
        <f t="shared" si="935"/>
        <v>0</v>
      </c>
      <c r="VE51" s="73">
        <f t="shared" si="935"/>
        <v>0</v>
      </c>
      <c r="VF51" s="61">
        <f t="shared" si="935"/>
        <v>0</v>
      </c>
      <c r="VG51" s="73"/>
      <c r="VH51" s="73"/>
      <c r="VI51" s="73"/>
      <c r="VJ51" s="73"/>
      <c r="VK51" s="73"/>
      <c r="VL51" s="73"/>
      <c r="VM51" s="73"/>
      <c r="VN51" s="73"/>
      <c r="VO51" s="73"/>
      <c r="VP51" s="73"/>
      <c r="VQ51" s="73"/>
      <c r="VR51" s="73"/>
      <c r="VS51" s="73"/>
      <c r="VT51" s="73"/>
      <c r="VU51" s="73"/>
      <c r="VV51" s="73"/>
      <c r="VW51" s="73"/>
      <c r="VX51" s="73"/>
      <c r="VY51" s="73"/>
      <c r="VZ51" s="73"/>
      <c r="WA51" s="73"/>
      <c r="WB51" s="73"/>
      <c r="WC51" s="73"/>
      <c r="WD51" s="73"/>
      <c r="WE51" s="62"/>
      <c r="WF51" s="73">
        <f t="shared" ref="WF51:XD51" si="936">IFERROR(WF50/WF10,0)</f>
        <v>0.402771309468688</v>
      </c>
      <c r="WG51" s="73">
        <f t="shared" si="936"/>
        <v>0.542580694030666</v>
      </c>
      <c r="WH51" s="73">
        <f t="shared" si="936"/>
        <v>0.551438075219276</v>
      </c>
      <c r="WI51" s="73">
        <f t="shared" si="936"/>
        <v>0.606635387856686</v>
      </c>
      <c r="WJ51" s="73">
        <f t="shared" si="936"/>
        <v>0.429043637451218</v>
      </c>
      <c r="WK51" s="73">
        <f t="shared" si="936"/>
        <v>0.510715363081307</v>
      </c>
      <c r="WL51" s="73">
        <f t="shared" si="936"/>
        <v>0.522812704255488</v>
      </c>
      <c r="WM51" s="73">
        <f t="shared" si="936"/>
        <v>0.416263644254007</v>
      </c>
      <c r="WN51" s="73">
        <f t="shared" si="936"/>
        <v>0.832949531930112</v>
      </c>
      <c r="WO51" s="73">
        <f t="shared" si="936"/>
        <v>0.557726649567632</v>
      </c>
      <c r="WP51" s="73">
        <f t="shared" si="936"/>
        <v>0.503693681730337</v>
      </c>
      <c r="WQ51" s="73">
        <f t="shared" si="936"/>
        <v>0.428993594513574</v>
      </c>
      <c r="WR51" s="73">
        <f t="shared" si="936"/>
        <v>0.576277803707842</v>
      </c>
      <c r="WS51" s="73">
        <f t="shared" si="936"/>
        <v>0.463542458036974</v>
      </c>
      <c r="WT51" s="73">
        <f t="shared" si="936"/>
        <v>0.570598091047251</v>
      </c>
      <c r="WU51" s="73">
        <f t="shared" si="936"/>
        <v>0.354877198752297</v>
      </c>
      <c r="WV51" s="73">
        <f t="shared" si="936"/>
        <v>0.841729847473238</v>
      </c>
      <c r="WW51" s="73">
        <f t="shared" si="936"/>
        <v>0.498160872766643</v>
      </c>
      <c r="WX51" s="73">
        <f t="shared" si="936"/>
        <v>0.556550415150871</v>
      </c>
      <c r="WY51" s="73">
        <f t="shared" si="936"/>
        <v>0.576937058046748</v>
      </c>
      <c r="WZ51" s="73">
        <f t="shared" si="936"/>
        <v>1.94673889578266</v>
      </c>
      <c r="XA51" s="73">
        <f t="shared" si="936"/>
        <v>0.63406149326424</v>
      </c>
      <c r="XB51" s="73">
        <f t="shared" si="936"/>
        <v>0.911690415356665</v>
      </c>
      <c r="XC51" s="73">
        <f t="shared" si="936"/>
        <v>0</v>
      </c>
      <c r="XD51" s="61">
        <f t="shared" si="936"/>
        <v>0.537850638159366</v>
      </c>
      <c r="XE51" s="73"/>
      <c r="XF51" s="73"/>
      <c r="XG51" s="73"/>
      <c r="XH51" s="73"/>
      <c r="XI51" s="73"/>
      <c r="XJ51" s="73"/>
      <c r="XK51" s="73"/>
      <c r="XL51" s="73"/>
      <c r="XM51" s="73"/>
      <c r="XN51" s="73"/>
      <c r="XO51" s="73"/>
      <c r="XP51" s="73"/>
      <c r="XQ51" s="73"/>
      <c r="XR51" s="73"/>
      <c r="XS51" s="73"/>
      <c r="XT51" s="73"/>
      <c r="XU51" s="73"/>
      <c r="XV51" s="73"/>
      <c r="XW51" s="73"/>
      <c r="XX51" s="73"/>
      <c r="XY51" s="73"/>
      <c r="XZ51" s="73"/>
      <c r="YA51" s="73"/>
      <c r="YB51" s="73"/>
      <c r="YC51" s="62"/>
    </row>
    <row r="52" s="18" customFormat="1" customHeight="1" spans="1:653">
      <c r="A52" s="58"/>
      <c r="B52" s="58" t="s">
        <v>104</v>
      </c>
      <c r="C52" s="59">
        <f t="shared" ref="C52:R52" si="937">C14-C50</f>
        <v>25341.2466179458</v>
      </c>
      <c r="D52" s="59">
        <f t="shared" si="937"/>
        <v>1669.58660450223</v>
      </c>
      <c r="E52" s="59">
        <f t="shared" si="937"/>
        <v>12505.9769731241</v>
      </c>
      <c r="F52" s="59">
        <f t="shared" si="937"/>
        <v>15349.0168741359</v>
      </c>
      <c r="G52" s="59">
        <f t="shared" si="937"/>
        <v>8969.07613762764</v>
      </c>
      <c r="H52" s="59">
        <f t="shared" si="937"/>
        <v>2935.90313143315</v>
      </c>
      <c r="I52" s="59">
        <f t="shared" si="937"/>
        <v>36694.1532271681</v>
      </c>
      <c r="J52" s="59">
        <f t="shared" si="937"/>
        <v>3088.63097723266</v>
      </c>
      <c r="K52" s="59">
        <f t="shared" si="937"/>
        <v>-14706.4686288544</v>
      </c>
      <c r="L52" s="60">
        <f t="shared" si="937"/>
        <v>90463.4610574629</v>
      </c>
      <c r="M52" s="59">
        <f t="shared" si="937"/>
        <v>2286.2933880399</v>
      </c>
      <c r="N52" s="59">
        <f t="shared" si="937"/>
        <v>5364.7928569201</v>
      </c>
      <c r="O52" s="59">
        <f t="shared" si="937"/>
        <v>-667.432898133405</v>
      </c>
      <c r="P52" s="59">
        <f t="shared" si="937"/>
        <v>4640.64464999795</v>
      </c>
      <c r="Q52" s="60">
        <f t="shared" si="937"/>
        <v>61784.986545143</v>
      </c>
      <c r="R52" s="59">
        <f t="shared" si="937"/>
        <v>-3001.23745341667</v>
      </c>
      <c r="S52" s="61" t="str">
        <f>IFERROR(#REF!/#REF!,"")</f>
        <v/>
      </c>
      <c r="T52" s="59">
        <f t="shared" ref="T52:AA52" si="938">T14-T50</f>
        <v>64292.463702647</v>
      </c>
      <c r="U52" s="59">
        <f t="shared" si="938"/>
        <v>32724.3550067507</v>
      </c>
      <c r="V52" s="59">
        <f t="shared" si="938"/>
        <v>15486.0876212079</v>
      </c>
      <c r="W52" s="59">
        <f t="shared" si="938"/>
        <v>0</v>
      </c>
      <c r="X52" s="60">
        <f t="shared" si="938"/>
        <v>0</v>
      </c>
      <c r="Y52" s="59">
        <f t="shared" si="938"/>
        <v>0</v>
      </c>
      <c r="Z52" s="59">
        <f t="shared" si="938"/>
        <v>0</v>
      </c>
      <c r="AA52" s="59">
        <f t="shared" si="938"/>
        <v>365221.536390936</v>
      </c>
      <c r="AB52" s="61">
        <f t="shared" ref="AB52:AZ52" si="939">IFERROR(C52/C$10,"")</f>
        <v>0.0824085427827708</v>
      </c>
      <c r="AC52" s="61">
        <f t="shared" si="939"/>
        <v>0.100340376598089</v>
      </c>
      <c r="AD52" s="61">
        <f t="shared" si="939"/>
        <v>0.0697863692401297</v>
      </c>
      <c r="AE52" s="61">
        <f t="shared" si="939"/>
        <v>0.107660933413</v>
      </c>
      <c r="AF52" s="61">
        <f t="shared" si="939"/>
        <v>0.104339057266728</v>
      </c>
      <c r="AG52" s="61">
        <f t="shared" si="939"/>
        <v>0.0198880537368635</v>
      </c>
      <c r="AH52" s="61">
        <f t="shared" si="939"/>
        <v>0.0840077822996589</v>
      </c>
      <c r="AI52" s="61">
        <f t="shared" si="939"/>
        <v>0.0564948792263055</v>
      </c>
      <c r="AJ52" s="61">
        <f t="shared" si="939"/>
        <v>-0.241164291978484</v>
      </c>
      <c r="AK52" s="61">
        <f t="shared" si="939"/>
        <v>0.268900629554327</v>
      </c>
      <c r="AL52" s="61">
        <f t="shared" si="939"/>
        <v>0.0836787801609347</v>
      </c>
      <c r="AM52" s="61">
        <f t="shared" si="939"/>
        <v>0.116616982586338</v>
      </c>
      <c r="AN52" s="61">
        <f t="shared" si="939"/>
        <v>-0.337238909476181</v>
      </c>
      <c r="AO52" s="61">
        <f t="shared" si="939"/>
        <v>0.0411099440796221</v>
      </c>
      <c r="AP52" s="61">
        <f t="shared" si="939"/>
        <v>0.208280018430003</v>
      </c>
      <c r="AQ52" s="61">
        <f t="shared" si="939"/>
        <v>-0.0851706756078872</v>
      </c>
      <c r="AR52" s="61" t="str">
        <f t="shared" si="939"/>
        <v/>
      </c>
      <c r="AS52" s="61">
        <f t="shared" si="939"/>
        <v>0.224387575060937</v>
      </c>
      <c r="AT52" s="61">
        <f t="shared" si="939"/>
        <v>0.160224440095745</v>
      </c>
      <c r="AU52" s="61">
        <f t="shared" si="939"/>
        <v>0.176741732454161</v>
      </c>
      <c r="AV52" s="61" t="str">
        <f t="shared" si="939"/>
        <v/>
      </c>
      <c r="AW52" s="61" t="str">
        <f t="shared" si="939"/>
        <v/>
      </c>
      <c r="AX52" s="61" t="str">
        <f t="shared" si="939"/>
        <v/>
      </c>
      <c r="AY52" s="61" t="str">
        <f t="shared" si="939"/>
        <v/>
      </c>
      <c r="AZ52" s="62">
        <f t="shared" si="939"/>
        <v>0.127395934007473</v>
      </c>
      <c r="BA52" s="59">
        <f t="shared" ref="BA52:BP52" si="940">BA14-BA50</f>
        <v>607.483228085504</v>
      </c>
      <c r="BB52" s="59">
        <f t="shared" si="940"/>
        <v>-2535.58362437374</v>
      </c>
      <c r="BC52" s="59">
        <f t="shared" si="940"/>
        <v>2815.36124515608</v>
      </c>
      <c r="BD52" s="59">
        <f t="shared" si="940"/>
        <v>-12559.0953436351</v>
      </c>
      <c r="BE52" s="59">
        <f t="shared" si="940"/>
        <v>-3251.15866097721</v>
      </c>
      <c r="BF52" s="59">
        <f t="shared" si="940"/>
        <v>-2802.48249747168</v>
      </c>
      <c r="BG52" s="59">
        <f t="shared" si="940"/>
        <v>-10955.2622777317</v>
      </c>
      <c r="BH52" s="59">
        <f t="shared" si="940"/>
        <v>-17495.7926424658</v>
      </c>
      <c r="BI52" s="59">
        <f t="shared" si="940"/>
        <v>-6403.1640166263</v>
      </c>
      <c r="BJ52" s="60">
        <f t="shared" si="940"/>
        <v>25505.2194136857</v>
      </c>
      <c r="BK52" s="59">
        <f t="shared" si="940"/>
        <v>-2130.35587530002</v>
      </c>
      <c r="BL52" s="59">
        <f t="shared" si="940"/>
        <v>-1439.7297673799</v>
      </c>
      <c r="BM52" s="59">
        <f t="shared" si="940"/>
        <v>77.5470008055855</v>
      </c>
      <c r="BN52" s="59">
        <f t="shared" si="940"/>
        <v>-4766.93020594992</v>
      </c>
      <c r="BO52" s="60">
        <f t="shared" si="940"/>
        <v>17413.0779675861</v>
      </c>
      <c r="BP52" s="59">
        <f t="shared" si="940"/>
        <v>-761.483573730206</v>
      </c>
      <c r="BQ52" s="61" t="str">
        <f>IFERROR(#REF!/#REF!,"")</f>
        <v/>
      </c>
      <c r="BR52" s="60">
        <f t="shared" ref="BR52:BY52" si="941">BR14-BR50</f>
        <v>17486.3300987814</v>
      </c>
      <c r="BS52" s="60">
        <f t="shared" si="941"/>
        <v>24089.2860028869</v>
      </c>
      <c r="BT52" s="60">
        <f t="shared" si="941"/>
        <v>5199.77171287098</v>
      </c>
      <c r="BU52" s="59">
        <f t="shared" si="941"/>
        <v>0</v>
      </c>
      <c r="BV52" s="59">
        <f t="shared" si="941"/>
        <v>0</v>
      </c>
      <c r="BW52" s="59">
        <f t="shared" si="941"/>
        <v>0</v>
      </c>
      <c r="BX52" s="59">
        <f t="shared" si="941"/>
        <v>0</v>
      </c>
      <c r="BY52" s="59">
        <f t="shared" si="941"/>
        <v>28093.0381842167</v>
      </c>
      <c r="BZ52" s="61">
        <f t="shared" ref="BZ52:CX52" si="942">IFERROR(BA52/BA$10,"")</f>
        <v>0.00305483941704287</v>
      </c>
      <c r="CA52" s="61">
        <f t="shared" si="942"/>
        <v>-0.228308164381298</v>
      </c>
      <c r="CB52" s="61">
        <f t="shared" si="942"/>
        <v>0.019827802979298</v>
      </c>
      <c r="CC52" s="61">
        <f t="shared" si="942"/>
        <v>-0.132343684039524</v>
      </c>
      <c r="CD52" s="61">
        <f t="shared" si="942"/>
        <v>-0.0489685353124421</v>
      </c>
      <c r="CE52" s="61">
        <f t="shared" si="942"/>
        <v>-0.0249778005678997</v>
      </c>
      <c r="CF52" s="61">
        <f t="shared" si="942"/>
        <v>-0.0400875922293764</v>
      </c>
      <c r="CG52" s="61">
        <f t="shared" si="942"/>
        <v>-0.396211592598008</v>
      </c>
      <c r="CH52" s="61">
        <f t="shared" si="942"/>
        <v>-0.207208590785531</v>
      </c>
      <c r="CI52" s="61">
        <f t="shared" si="942"/>
        <v>0.142745117583565</v>
      </c>
      <c r="CJ52" s="61">
        <f t="shared" si="942"/>
        <v>-0.123666288877989</v>
      </c>
      <c r="CK52" s="61">
        <f t="shared" si="942"/>
        <v>-0.0625691711366345</v>
      </c>
      <c r="CL52" s="61">
        <f t="shared" si="942"/>
        <v>0.101674315990016</v>
      </c>
      <c r="CM52" s="61">
        <f t="shared" si="942"/>
        <v>-0.0713815872033853</v>
      </c>
      <c r="CN52" s="61">
        <f t="shared" si="942"/>
        <v>0.0726403009137466</v>
      </c>
      <c r="CO52" s="61">
        <f t="shared" si="942"/>
        <v>-0.0452785373159211</v>
      </c>
      <c r="CP52" s="61" t="str">
        <f t="shared" si="942"/>
        <v/>
      </c>
      <c r="CQ52" s="61">
        <f t="shared" si="942"/>
        <v>0.0842484735674158</v>
      </c>
      <c r="CR52" s="61">
        <f t="shared" si="942"/>
        <v>0.121190655772002</v>
      </c>
      <c r="CS52" s="61">
        <f t="shared" si="942"/>
        <v>0.0780456351793398</v>
      </c>
      <c r="CT52" s="61" t="str">
        <f t="shared" si="942"/>
        <v/>
      </c>
      <c r="CU52" s="61" t="str">
        <f t="shared" si="942"/>
        <v/>
      </c>
      <c r="CV52" s="61" t="str">
        <f t="shared" si="942"/>
        <v/>
      </c>
      <c r="CW52" s="61" t="str">
        <f t="shared" si="942"/>
        <v/>
      </c>
      <c r="CX52" s="62">
        <f t="shared" si="942"/>
        <v>0.0141190015988317</v>
      </c>
      <c r="CY52" s="63">
        <f t="shared" ref="CY52:DW52" si="943">CY14-CY50</f>
        <v>40046.5519526096</v>
      </c>
      <c r="CZ52" s="59">
        <f t="shared" si="943"/>
        <v>4133.04362771679</v>
      </c>
      <c r="DA52" s="59">
        <f t="shared" si="943"/>
        <v>38780.6487555975</v>
      </c>
      <c r="DB52" s="59">
        <f t="shared" si="943"/>
        <v>14893.2630812795</v>
      </c>
      <c r="DC52" s="59">
        <f t="shared" si="943"/>
        <v>14784.3068439111</v>
      </c>
      <c r="DD52" s="59">
        <f t="shared" si="943"/>
        <v>16265.4020074751</v>
      </c>
      <c r="DE52" s="59">
        <f t="shared" si="943"/>
        <v>48885.2791740878</v>
      </c>
      <c r="DF52" s="59">
        <f t="shared" si="943"/>
        <v>19786.6363739986</v>
      </c>
      <c r="DG52" s="59">
        <f t="shared" si="943"/>
        <v>-8519.38331992643</v>
      </c>
      <c r="DH52" s="60">
        <f t="shared" si="943"/>
        <v>77478.8237043283</v>
      </c>
      <c r="DI52" s="59">
        <f t="shared" si="943"/>
        <v>5007.79104211959</v>
      </c>
      <c r="DJ52" s="59">
        <f t="shared" si="943"/>
        <v>3968.0508047901</v>
      </c>
      <c r="DK52" s="59">
        <f t="shared" si="943"/>
        <v>-38.02</v>
      </c>
      <c r="DL52" s="59">
        <f t="shared" si="943"/>
        <v>6223.78137631786</v>
      </c>
      <c r="DM52" s="60">
        <f t="shared" si="943"/>
        <v>138525.194150942</v>
      </c>
      <c r="DN52" s="59">
        <f t="shared" si="943"/>
        <v>982.255558891714</v>
      </c>
      <c r="DO52" s="59">
        <f t="shared" si="943"/>
        <v>-25683.6230453405</v>
      </c>
      <c r="DP52" s="60">
        <f t="shared" si="943"/>
        <v>100027.538844808</v>
      </c>
      <c r="DQ52" s="60">
        <f t="shared" si="943"/>
        <v>81542.900800546</v>
      </c>
      <c r="DR52" s="60">
        <f t="shared" si="943"/>
        <v>33622.7597187457</v>
      </c>
      <c r="DS52" s="59">
        <f t="shared" si="943"/>
        <v>0</v>
      </c>
      <c r="DT52" s="59">
        <f t="shared" si="943"/>
        <v>0</v>
      </c>
      <c r="DU52" s="59">
        <f t="shared" si="943"/>
        <v>0</v>
      </c>
      <c r="DV52" s="59">
        <f t="shared" si="943"/>
        <v>0</v>
      </c>
      <c r="DW52" s="59">
        <f t="shared" si="943"/>
        <v>610713.201452897</v>
      </c>
      <c r="DX52" s="61">
        <f t="shared" ref="DX52:EV52" si="944">IFERROR(CY52/CY$10,"")</f>
        <v>0.105528910197534</v>
      </c>
      <c r="DY52" s="61">
        <f t="shared" si="944"/>
        <v>0.0810653126447354</v>
      </c>
      <c r="DZ52" s="61">
        <f t="shared" si="944"/>
        <v>0.112046345949215</v>
      </c>
      <c r="EA52" s="61">
        <f t="shared" si="944"/>
        <v>0.0584391917510892</v>
      </c>
      <c r="EB52" s="61">
        <f t="shared" si="944"/>
        <v>0.124372142294389</v>
      </c>
      <c r="EC52" s="61">
        <f t="shared" si="944"/>
        <v>0.0691528217372967</v>
      </c>
      <c r="ED52" s="61">
        <f t="shared" si="944"/>
        <v>0.0932642481174741</v>
      </c>
      <c r="EE52" s="61">
        <f t="shared" si="944"/>
        <v>0.13480812448659</v>
      </c>
      <c r="EF52" s="61">
        <f t="shared" si="944"/>
        <v>-0.118233925266402</v>
      </c>
      <c r="EG52" s="61">
        <f t="shared" si="944"/>
        <v>0.244922990510619</v>
      </c>
      <c r="EH52" s="61">
        <f t="shared" si="944"/>
        <v>0.106193719637297</v>
      </c>
      <c r="EI52" s="61">
        <f t="shared" si="944"/>
        <v>0.0549508032476243</v>
      </c>
      <c r="EJ52" s="61">
        <f t="shared" si="944"/>
        <v>-0.103933736092507</v>
      </c>
      <c r="EK52" s="61">
        <f t="shared" si="944"/>
        <v>0.0411946645761358</v>
      </c>
      <c r="EL52" s="61">
        <f t="shared" si="944"/>
        <v>0.260355850458744</v>
      </c>
      <c r="EM52" s="61">
        <f t="shared" si="944"/>
        <v>0.057039798362287</v>
      </c>
      <c r="EN52" s="61">
        <f t="shared" si="944"/>
        <v>-0.778702904150294</v>
      </c>
      <c r="EO52" s="61">
        <f t="shared" si="944"/>
        <v>0.223747358846748</v>
      </c>
      <c r="EP52" s="61">
        <f t="shared" si="944"/>
        <v>0.253771427114871</v>
      </c>
      <c r="EQ52" s="61">
        <f t="shared" si="944"/>
        <v>0.232920521382884</v>
      </c>
      <c r="ER52" s="61" t="str">
        <f t="shared" si="944"/>
        <v/>
      </c>
      <c r="ES52" s="61" t="str">
        <f t="shared" si="944"/>
        <v/>
      </c>
      <c r="ET52" s="61" t="str">
        <f t="shared" si="944"/>
        <v/>
      </c>
      <c r="EU52" s="61" t="str">
        <f t="shared" si="944"/>
        <v/>
      </c>
      <c r="EV52" s="62">
        <f t="shared" si="944"/>
        <v>0.145039932582867</v>
      </c>
      <c r="EW52" s="59">
        <f t="shared" ref="EW52:FU52" si="945">EW14-EW50</f>
        <v>41144.1148872283</v>
      </c>
      <c r="EX52" s="59">
        <f t="shared" si="945"/>
        <v>5410.26804679496</v>
      </c>
      <c r="EY52" s="59">
        <f t="shared" si="945"/>
        <v>40104.4733296715</v>
      </c>
      <c r="EZ52" s="59">
        <f t="shared" si="945"/>
        <v>33591.4522630764</v>
      </c>
      <c r="FA52" s="59">
        <f t="shared" si="945"/>
        <v>13158.0430545246</v>
      </c>
      <c r="FB52" s="59">
        <f t="shared" si="945"/>
        <v>8952.17865071073</v>
      </c>
      <c r="FC52" s="59">
        <f t="shared" si="945"/>
        <v>34052.3173588804</v>
      </c>
      <c r="FD52" s="59">
        <f t="shared" si="945"/>
        <v>12727.2073202874</v>
      </c>
      <c r="FE52" s="59">
        <f t="shared" si="945"/>
        <v>-22393.7774382534</v>
      </c>
      <c r="FF52" s="60">
        <f t="shared" si="945"/>
        <v>73561.9534884964</v>
      </c>
      <c r="FG52" s="59">
        <f t="shared" si="945"/>
        <v>4608.4751640996</v>
      </c>
      <c r="FH52" s="59">
        <f t="shared" si="945"/>
        <v>7866.96687517011</v>
      </c>
      <c r="FI52" s="59">
        <f t="shared" si="945"/>
        <v>22.82</v>
      </c>
      <c r="FJ52" s="59">
        <f t="shared" si="945"/>
        <v>2407.902476738</v>
      </c>
      <c r="FK52" s="60">
        <f t="shared" si="945"/>
        <v>134025.369459734</v>
      </c>
      <c r="FL52" s="59">
        <f t="shared" si="945"/>
        <v>576.10931652528</v>
      </c>
      <c r="FM52" s="59">
        <f t="shared" si="945"/>
        <v>7485.47136929205</v>
      </c>
      <c r="FN52" s="60">
        <f t="shared" si="945"/>
        <v>88901.1798633416</v>
      </c>
      <c r="FO52" s="60">
        <f t="shared" si="945"/>
        <v>74329.4358343509</v>
      </c>
      <c r="FP52" s="60">
        <f t="shared" si="945"/>
        <v>25810.1447907413</v>
      </c>
      <c r="FQ52" s="59">
        <f t="shared" si="945"/>
        <v>0</v>
      </c>
      <c r="FR52" s="59">
        <f t="shared" si="945"/>
        <v>0</v>
      </c>
      <c r="FS52" s="59">
        <f t="shared" si="945"/>
        <v>0</v>
      </c>
      <c r="FT52" s="59">
        <f t="shared" si="945"/>
        <v>0</v>
      </c>
      <c r="FU52" s="59">
        <f t="shared" si="945"/>
        <v>586342.106111411</v>
      </c>
      <c r="FV52" s="61">
        <f t="shared" ref="FV52:GT52" si="946">IFERROR(EW52/EW$10,"")</f>
        <v>0.132289315408</v>
      </c>
      <c r="FW52" s="61">
        <f t="shared" si="946"/>
        <v>0.158546370223914</v>
      </c>
      <c r="FX52" s="61">
        <f t="shared" si="946"/>
        <v>0.138974062118673</v>
      </c>
      <c r="FY52" s="61">
        <f t="shared" si="946"/>
        <v>0.112968997431479</v>
      </c>
      <c r="FZ52" s="61">
        <f t="shared" si="946"/>
        <v>0.174770968224072</v>
      </c>
      <c r="GA52" s="61">
        <f t="shared" si="946"/>
        <v>0.0463457606936911</v>
      </c>
      <c r="GB52" s="61">
        <f t="shared" si="946"/>
        <v>0.0764658942741988</v>
      </c>
      <c r="GC52" s="61">
        <f t="shared" si="946"/>
        <v>0.232314654098973</v>
      </c>
      <c r="GD52" s="61">
        <f t="shared" si="946"/>
        <v>-0.272456235971956</v>
      </c>
      <c r="GE52" s="61">
        <f t="shared" si="946"/>
        <v>0.202010371316258</v>
      </c>
      <c r="GF52" s="61">
        <f t="shared" si="946"/>
        <v>0.100416379170883</v>
      </c>
      <c r="GG52" s="61">
        <f t="shared" si="946"/>
        <v>0.141463026875033</v>
      </c>
      <c r="GH52" s="61">
        <f t="shared" si="946"/>
        <v>0.256981981981982</v>
      </c>
      <c r="GI52" s="61">
        <f t="shared" si="946"/>
        <v>0.0169129882593122</v>
      </c>
      <c r="GJ52" s="61">
        <f t="shared" si="946"/>
        <v>0.259104117306709</v>
      </c>
      <c r="GK52" s="61">
        <f t="shared" si="946"/>
        <v>0.261693012634867</v>
      </c>
      <c r="GL52" s="61">
        <f t="shared" si="946"/>
        <v>0.0778548503512049</v>
      </c>
      <c r="GM52" s="61">
        <f t="shared" si="946"/>
        <v>0.228173352219728</v>
      </c>
      <c r="GN52" s="61">
        <f t="shared" si="946"/>
        <v>0.219010199666002</v>
      </c>
      <c r="GO52" s="61">
        <f t="shared" si="946"/>
        <v>0.196267954905787</v>
      </c>
      <c r="GP52" s="61" t="str">
        <f t="shared" si="946"/>
        <v/>
      </c>
      <c r="GQ52" s="61" t="str">
        <f t="shared" si="946"/>
        <v/>
      </c>
      <c r="GR52" s="61" t="str">
        <f t="shared" si="946"/>
        <v/>
      </c>
      <c r="GS52" s="61" t="str">
        <f t="shared" si="946"/>
        <v/>
      </c>
      <c r="GT52" s="62">
        <f t="shared" si="946"/>
        <v>0.151664080934876</v>
      </c>
      <c r="GU52" s="59">
        <f t="shared" ref="GU52:HS52" si="947">GU14-GU50</f>
        <v>30161.2330002594</v>
      </c>
      <c r="GV52" s="59">
        <f t="shared" si="947"/>
        <v>-943.779999999691</v>
      </c>
      <c r="GW52" s="59">
        <f t="shared" si="947"/>
        <v>28922.2900000054</v>
      </c>
      <c r="GX52" s="59">
        <f t="shared" si="947"/>
        <v>36769.2899999938</v>
      </c>
      <c r="GY52" s="59">
        <f t="shared" si="947"/>
        <v>6298.04000000032</v>
      </c>
      <c r="GZ52" s="59">
        <f t="shared" si="947"/>
        <v>7420.8600000041</v>
      </c>
      <c r="HA52" s="59">
        <f t="shared" si="947"/>
        <v>40990.8400000241</v>
      </c>
      <c r="HB52" s="59">
        <f t="shared" si="947"/>
        <v>349.889999999901</v>
      </c>
      <c r="HC52" s="59">
        <f t="shared" si="947"/>
        <v>11242.7999999998</v>
      </c>
      <c r="HD52" s="60">
        <f t="shared" si="947"/>
        <v>95342.8756958536</v>
      </c>
      <c r="HE52" s="59">
        <f t="shared" si="947"/>
        <v>7452.05311963949</v>
      </c>
      <c r="HF52" s="59">
        <f t="shared" si="947"/>
        <v>10372.0498297602</v>
      </c>
      <c r="HG52" s="59">
        <f t="shared" si="947"/>
        <v>0</v>
      </c>
      <c r="HH52" s="59">
        <f t="shared" si="947"/>
        <v>4651.45398361936</v>
      </c>
      <c r="HI52" s="60">
        <f t="shared" si="947"/>
        <v>128551.360269255</v>
      </c>
      <c r="HJ52" s="59">
        <f t="shared" si="947"/>
        <v>36.41</v>
      </c>
      <c r="HK52" s="59">
        <f t="shared" si="947"/>
        <v>10698.0927174911</v>
      </c>
      <c r="HL52" s="60">
        <f t="shared" si="947"/>
        <v>105051.808329295</v>
      </c>
      <c r="HM52" s="60">
        <f t="shared" si="947"/>
        <v>76988.2007236292</v>
      </c>
      <c r="HN52" s="60">
        <f t="shared" si="947"/>
        <v>28361.0419351736</v>
      </c>
      <c r="HO52" s="59">
        <f t="shared" si="947"/>
        <v>-3182.11934576931</v>
      </c>
      <c r="HP52" s="60">
        <f t="shared" si="947"/>
        <v>8431.50185763862</v>
      </c>
      <c r="HQ52" s="59">
        <f t="shared" si="947"/>
        <v>0</v>
      </c>
      <c r="HR52" s="59">
        <f t="shared" si="947"/>
        <v>0</v>
      </c>
      <c r="HS52" s="59">
        <f t="shared" si="947"/>
        <v>633966.192115872</v>
      </c>
      <c r="HT52" s="61">
        <f t="shared" ref="HT52:IR52" si="948">IFERROR(GU52/GU$10,"")</f>
        <v>0.113280975325319</v>
      </c>
      <c r="HU52" s="61">
        <f t="shared" si="948"/>
        <v>-0.0412779554951263</v>
      </c>
      <c r="HV52" s="61">
        <f t="shared" si="948"/>
        <v>0.140845906520033</v>
      </c>
      <c r="HW52" s="61">
        <f t="shared" si="948"/>
        <v>0.138126974085553</v>
      </c>
      <c r="HX52" s="61">
        <f t="shared" si="948"/>
        <v>0.156607200404229</v>
      </c>
      <c r="HY52" s="61">
        <f t="shared" si="948"/>
        <v>0.0416150230992906</v>
      </c>
      <c r="HZ52" s="61">
        <f t="shared" si="948"/>
        <v>0.0875321963577999</v>
      </c>
      <c r="IA52" s="61">
        <f t="shared" si="948"/>
        <v>0.0261846674250063</v>
      </c>
      <c r="IB52" s="61">
        <f t="shared" si="948"/>
        <v>0.0823220216826411</v>
      </c>
      <c r="IC52" s="61">
        <f t="shared" si="948"/>
        <v>0.245190841896389</v>
      </c>
      <c r="ID52" s="61">
        <f t="shared" si="948"/>
        <v>0.156933631354314</v>
      </c>
      <c r="IE52" s="61">
        <f t="shared" si="948"/>
        <v>0.229710410131664</v>
      </c>
      <c r="IF52" s="61" t="str">
        <f t="shared" si="948"/>
        <v/>
      </c>
      <c r="IG52" s="61">
        <f t="shared" si="948"/>
        <v>0.0358946070481251</v>
      </c>
      <c r="IH52" s="61">
        <f t="shared" si="948"/>
        <v>0.242769493134459</v>
      </c>
      <c r="II52" s="61">
        <f t="shared" si="948"/>
        <v>0.118599348534202</v>
      </c>
      <c r="IJ52" s="61">
        <f t="shared" si="948"/>
        <v>0.131372634640635</v>
      </c>
      <c r="IK52" s="61">
        <f t="shared" si="948"/>
        <v>0.245104339924701</v>
      </c>
      <c r="IL52" s="61">
        <f t="shared" si="948"/>
        <v>0.24139754832823</v>
      </c>
      <c r="IM52" s="61">
        <f t="shared" si="948"/>
        <v>0.198125145070512</v>
      </c>
      <c r="IN52" s="61">
        <f t="shared" si="948"/>
        <v>-7.32228668086267</v>
      </c>
      <c r="IO52" s="61">
        <f t="shared" si="948"/>
        <v>0.0776881065550806</v>
      </c>
      <c r="IP52" s="61" t="str">
        <f t="shared" si="948"/>
        <v/>
      </c>
      <c r="IQ52" s="61" t="str">
        <f t="shared" si="948"/>
        <v/>
      </c>
      <c r="IR52" s="62">
        <f t="shared" si="948"/>
        <v>0.165985691190777</v>
      </c>
      <c r="IS52" s="59">
        <f t="shared" ref="IS52:JQ52" si="949">IS14-IS50</f>
        <v>28450.4450369024</v>
      </c>
      <c r="IT52" s="59">
        <f t="shared" si="949"/>
        <v>202.305874524118</v>
      </c>
      <c r="IU52" s="59">
        <f t="shared" si="949"/>
        <v>23660.4025570175</v>
      </c>
      <c r="IV52" s="59">
        <f t="shared" si="949"/>
        <v>36154.7461323781</v>
      </c>
      <c r="IW52" s="59">
        <f t="shared" si="949"/>
        <v>1784.61285593403</v>
      </c>
      <c r="IX52" s="59">
        <f t="shared" si="949"/>
        <v>8520.52214668895</v>
      </c>
      <c r="IY52" s="59">
        <f t="shared" si="949"/>
        <v>44267.6817450961</v>
      </c>
      <c r="IZ52" s="59">
        <f t="shared" si="949"/>
        <v>3120.34579057125</v>
      </c>
      <c r="JA52" s="59">
        <f t="shared" si="949"/>
        <v>7258.24677565035</v>
      </c>
      <c r="JB52" s="60">
        <f t="shared" si="949"/>
        <v>87288.0319095574</v>
      </c>
      <c r="JC52" s="59">
        <f t="shared" si="949"/>
        <v>6588.7167415997</v>
      </c>
      <c r="JD52" s="59">
        <f t="shared" si="949"/>
        <v>2455.3602590001</v>
      </c>
      <c r="JE52" s="59">
        <f t="shared" si="949"/>
        <v>0</v>
      </c>
      <c r="JF52" s="59">
        <f t="shared" si="949"/>
        <v>2343.31717135801</v>
      </c>
      <c r="JG52" s="60">
        <f t="shared" si="949"/>
        <v>114262.625379619</v>
      </c>
      <c r="JH52" s="59">
        <f t="shared" si="949"/>
        <v>0</v>
      </c>
      <c r="JI52" s="59">
        <f t="shared" si="949"/>
        <v>-10634.6004774846</v>
      </c>
      <c r="JJ52" s="60">
        <f t="shared" si="949"/>
        <v>101940.473392721</v>
      </c>
      <c r="JK52" s="60">
        <f t="shared" si="949"/>
        <v>53074.0612553868</v>
      </c>
      <c r="JL52" s="60">
        <f t="shared" si="949"/>
        <v>38257.5627353419</v>
      </c>
      <c r="JM52" s="59">
        <f t="shared" si="949"/>
        <v>-5196.00185921695</v>
      </c>
      <c r="JN52" s="60">
        <f t="shared" si="949"/>
        <v>28250.9868719741</v>
      </c>
      <c r="JO52" s="59">
        <f t="shared" si="949"/>
        <v>-4294.28087548602</v>
      </c>
      <c r="JP52" s="59">
        <f t="shared" si="949"/>
        <v>0</v>
      </c>
      <c r="JQ52" s="59">
        <f t="shared" si="949"/>
        <v>567755.561419134</v>
      </c>
      <c r="JR52" s="61">
        <f t="shared" ref="JR52:KP52" si="950">IFERROR(IS52/IS$10,"")</f>
        <v>0.117495898184904</v>
      </c>
      <c r="JS52" s="61">
        <f t="shared" si="950"/>
        <v>0.0107952659370487</v>
      </c>
      <c r="JT52" s="61">
        <f t="shared" si="950"/>
        <v>0.14054942697691</v>
      </c>
      <c r="JU52" s="61">
        <f t="shared" si="950"/>
        <v>0.174935012226329</v>
      </c>
      <c r="JV52" s="61">
        <f t="shared" si="950"/>
        <v>0.0480703540613313</v>
      </c>
      <c r="JW52" s="61">
        <f t="shared" si="950"/>
        <v>0.0425179786968468</v>
      </c>
      <c r="JX52" s="61">
        <f t="shared" si="950"/>
        <v>0.104220324274954</v>
      </c>
      <c r="JY52" s="61">
        <f t="shared" si="950"/>
        <v>0.224880224233436</v>
      </c>
      <c r="JZ52" s="61">
        <f t="shared" si="950"/>
        <v>0.0559772912959845</v>
      </c>
      <c r="KA52" s="61">
        <f t="shared" si="950"/>
        <v>0.259117963550939</v>
      </c>
      <c r="KB52" s="61">
        <f t="shared" si="950"/>
        <v>0.183726644648629</v>
      </c>
      <c r="KC52" s="61">
        <f t="shared" si="950"/>
        <v>0.0996048946898746</v>
      </c>
      <c r="KD52" s="61" t="str">
        <f t="shared" si="950"/>
        <v/>
      </c>
      <c r="KE52" s="61">
        <f t="shared" si="950"/>
        <v>0.0191234155245289</v>
      </c>
      <c r="KF52" s="61">
        <f t="shared" si="950"/>
        <v>0.278859271114872</v>
      </c>
      <c r="KG52" s="61" t="str">
        <f t="shared" si="950"/>
        <v/>
      </c>
      <c r="KH52" s="61">
        <f t="shared" si="950"/>
        <v>-0.108740714538559</v>
      </c>
      <c r="KI52" s="61">
        <f t="shared" si="950"/>
        <v>0.25923657850481</v>
      </c>
      <c r="KJ52" s="61">
        <f t="shared" si="950"/>
        <v>0.240278426642099</v>
      </c>
      <c r="KK52" s="61">
        <f t="shared" si="950"/>
        <v>0.198217938992458</v>
      </c>
      <c r="KL52" s="61">
        <f t="shared" si="950"/>
        <v>-0.769563715471387</v>
      </c>
      <c r="KM52" s="61">
        <f t="shared" si="950"/>
        <v>0.267486743270691</v>
      </c>
      <c r="KN52" s="61">
        <f t="shared" si="950"/>
        <v>-0.149096827975804</v>
      </c>
      <c r="KO52" s="61" t="str">
        <f t="shared" si="950"/>
        <v/>
      </c>
      <c r="KP52" s="62">
        <f t="shared" si="950"/>
        <v>0.166133235630038</v>
      </c>
      <c r="KQ52" s="59">
        <f t="shared" ref="KQ52:LO52" si="951">KQ14-KQ50</f>
        <v>0</v>
      </c>
      <c r="KR52" s="59">
        <f t="shared" si="951"/>
        <v>0</v>
      </c>
      <c r="KS52" s="59">
        <f t="shared" si="951"/>
        <v>0</v>
      </c>
      <c r="KT52" s="59">
        <f t="shared" si="951"/>
        <v>0</v>
      </c>
      <c r="KU52" s="59">
        <f t="shared" si="951"/>
        <v>0</v>
      </c>
      <c r="KV52" s="59">
        <f t="shared" si="951"/>
        <v>0</v>
      </c>
      <c r="KW52" s="59">
        <f t="shared" si="951"/>
        <v>0</v>
      </c>
      <c r="KX52" s="59">
        <f t="shared" si="951"/>
        <v>0</v>
      </c>
      <c r="KY52" s="59">
        <f t="shared" si="951"/>
        <v>0</v>
      </c>
      <c r="KZ52" s="59">
        <f t="shared" si="951"/>
        <v>0</v>
      </c>
      <c r="LA52" s="59">
        <f t="shared" si="951"/>
        <v>0</v>
      </c>
      <c r="LB52" s="59">
        <f t="shared" si="951"/>
        <v>0</v>
      </c>
      <c r="LC52" s="59">
        <f t="shared" si="951"/>
        <v>0</v>
      </c>
      <c r="LD52" s="59">
        <f t="shared" si="951"/>
        <v>0</v>
      </c>
      <c r="LE52" s="59">
        <f t="shared" si="951"/>
        <v>0</v>
      </c>
      <c r="LF52" s="59">
        <f t="shared" si="951"/>
        <v>0</v>
      </c>
      <c r="LG52" s="59">
        <f t="shared" si="951"/>
        <v>0</v>
      </c>
      <c r="LH52" s="59">
        <f t="shared" si="951"/>
        <v>0</v>
      </c>
      <c r="LI52" s="59">
        <f t="shared" si="951"/>
        <v>0</v>
      </c>
      <c r="LJ52" s="59">
        <f t="shared" si="951"/>
        <v>0</v>
      </c>
      <c r="LK52" s="59">
        <f t="shared" si="951"/>
        <v>0</v>
      </c>
      <c r="LL52" s="59">
        <f t="shared" si="951"/>
        <v>0</v>
      </c>
      <c r="LM52" s="59">
        <f t="shared" si="951"/>
        <v>0</v>
      </c>
      <c r="LN52" s="59">
        <f t="shared" si="951"/>
        <v>0</v>
      </c>
      <c r="LO52" s="59">
        <f t="shared" si="951"/>
        <v>0</v>
      </c>
      <c r="LP52" s="61" t="str">
        <f t="shared" ref="LP52:MN52" si="952">IFERROR(KQ52/KQ$10,"")</f>
        <v/>
      </c>
      <c r="LQ52" s="61" t="str">
        <f t="shared" si="952"/>
        <v/>
      </c>
      <c r="LR52" s="61" t="str">
        <f t="shared" si="952"/>
        <v/>
      </c>
      <c r="LS52" s="61" t="str">
        <f t="shared" si="952"/>
        <v/>
      </c>
      <c r="LT52" s="61" t="str">
        <f t="shared" si="952"/>
        <v/>
      </c>
      <c r="LU52" s="61" t="str">
        <f t="shared" si="952"/>
        <v/>
      </c>
      <c r="LV52" s="61" t="str">
        <f t="shared" si="952"/>
        <v/>
      </c>
      <c r="LW52" s="61" t="str">
        <f t="shared" si="952"/>
        <v/>
      </c>
      <c r="LX52" s="61" t="str">
        <f t="shared" si="952"/>
        <v/>
      </c>
      <c r="LY52" s="61" t="str">
        <f t="shared" si="952"/>
        <v/>
      </c>
      <c r="LZ52" s="61" t="str">
        <f t="shared" si="952"/>
        <v/>
      </c>
      <c r="MA52" s="61" t="str">
        <f t="shared" si="952"/>
        <v/>
      </c>
      <c r="MB52" s="61" t="str">
        <f t="shared" si="952"/>
        <v/>
      </c>
      <c r="MC52" s="61" t="str">
        <f t="shared" si="952"/>
        <v/>
      </c>
      <c r="MD52" s="61" t="str">
        <f t="shared" si="952"/>
        <v/>
      </c>
      <c r="ME52" s="61" t="str">
        <f t="shared" si="952"/>
        <v/>
      </c>
      <c r="MF52" s="61" t="str">
        <f t="shared" si="952"/>
        <v/>
      </c>
      <c r="MG52" s="61" t="str">
        <f t="shared" si="952"/>
        <v/>
      </c>
      <c r="MH52" s="61" t="str">
        <f t="shared" si="952"/>
        <v/>
      </c>
      <c r="MI52" s="61" t="str">
        <f t="shared" si="952"/>
        <v/>
      </c>
      <c r="MJ52" s="61" t="str">
        <f t="shared" si="952"/>
        <v/>
      </c>
      <c r="MK52" s="61" t="str">
        <f t="shared" si="952"/>
        <v/>
      </c>
      <c r="ML52" s="61" t="str">
        <f t="shared" si="952"/>
        <v/>
      </c>
      <c r="MM52" s="61" t="str">
        <f t="shared" si="952"/>
        <v/>
      </c>
      <c r="MN52" s="62" t="str">
        <f t="shared" si="952"/>
        <v/>
      </c>
      <c r="MO52" s="59">
        <f t="shared" ref="MO52:NM52" si="953">MO14-MO50</f>
        <v>0</v>
      </c>
      <c r="MP52" s="59">
        <f t="shared" si="953"/>
        <v>0</v>
      </c>
      <c r="MQ52" s="59">
        <f t="shared" si="953"/>
        <v>0</v>
      </c>
      <c r="MR52" s="59">
        <f t="shared" si="953"/>
        <v>0</v>
      </c>
      <c r="MS52" s="59">
        <f t="shared" si="953"/>
        <v>0</v>
      </c>
      <c r="MT52" s="59">
        <f t="shared" si="953"/>
        <v>0</v>
      </c>
      <c r="MU52" s="59">
        <f t="shared" si="953"/>
        <v>0</v>
      </c>
      <c r="MV52" s="59">
        <f t="shared" si="953"/>
        <v>0</v>
      </c>
      <c r="MW52" s="59">
        <f t="shared" si="953"/>
        <v>0</v>
      </c>
      <c r="MX52" s="59">
        <f t="shared" si="953"/>
        <v>0</v>
      </c>
      <c r="MY52" s="59">
        <f t="shared" si="953"/>
        <v>0</v>
      </c>
      <c r="MZ52" s="59">
        <f t="shared" si="953"/>
        <v>0</v>
      </c>
      <c r="NA52" s="59">
        <f t="shared" si="953"/>
        <v>0</v>
      </c>
      <c r="NB52" s="59">
        <f t="shared" si="953"/>
        <v>0</v>
      </c>
      <c r="NC52" s="59">
        <f t="shared" si="953"/>
        <v>0</v>
      </c>
      <c r="ND52" s="59">
        <f t="shared" si="953"/>
        <v>0</v>
      </c>
      <c r="NE52" s="59">
        <f t="shared" si="953"/>
        <v>0</v>
      </c>
      <c r="NF52" s="59">
        <f t="shared" si="953"/>
        <v>0</v>
      </c>
      <c r="NG52" s="59">
        <f t="shared" si="953"/>
        <v>0</v>
      </c>
      <c r="NH52" s="59">
        <f t="shared" si="953"/>
        <v>0</v>
      </c>
      <c r="NI52" s="59">
        <f t="shared" si="953"/>
        <v>0</v>
      </c>
      <c r="NJ52" s="59">
        <f t="shared" si="953"/>
        <v>0</v>
      </c>
      <c r="NK52" s="59">
        <f t="shared" si="953"/>
        <v>0</v>
      </c>
      <c r="NL52" s="59">
        <f t="shared" si="953"/>
        <v>0</v>
      </c>
      <c r="NM52" s="59">
        <f t="shared" si="953"/>
        <v>0</v>
      </c>
      <c r="NN52" s="61" t="str">
        <f t="shared" ref="NN52:OL52" si="954">IFERROR(MO52/MO$10,"")</f>
        <v/>
      </c>
      <c r="NO52" s="61" t="str">
        <f t="shared" si="954"/>
        <v/>
      </c>
      <c r="NP52" s="61" t="str">
        <f t="shared" si="954"/>
        <v/>
      </c>
      <c r="NQ52" s="61" t="str">
        <f t="shared" si="954"/>
        <v/>
      </c>
      <c r="NR52" s="61" t="str">
        <f t="shared" si="954"/>
        <v/>
      </c>
      <c r="NS52" s="61" t="str">
        <f t="shared" si="954"/>
        <v/>
      </c>
      <c r="NT52" s="61" t="str">
        <f t="shared" si="954"/>
        <v/>
      </c>
      <c r="NU52" s="61" t="str">
        <f t="shared" si="954"/>
        <v/>
      </c>
      <c r="NV52" s="61" t="str">
        <f t="shared" si="954"/>
        <v/>
      </c>
      <c r="NW52" s="61" t="str">
        <f t="shared" si="954"/>
        <v/>
      </c>
      <c r="NX52" s="61" t="str">
        <f t="shared" si="954"/>
        <v/>
      </c>
      <c r="NY52" s="61" t="str">
        <f t="shared" si="954"/>
        <v/>
      </c>
      <c r="NZ52" s="61" t="str">
        <f t="shared" si="954"/>
        <v/>
      </c>
      <c r="OA52" s="61" t="str">
        <f t="shared" si="954"/>
        <v/>
      </c>
      <c r="OB52" s="61" t="str">
        <f t="shared" si="954"/>
        <v/>
      </c>
      <c r="OC52" s="61" t="str">
        <f t="shared" si="954"/>
        <v/>
      </c>
      <c r="OD52" s="61" t="str">
        <f t="shared" si="954"/>
        <v/>
      </c>
      <c r="OE52" s="61" t="str">
        <f t="shared" si="954"/>
        <v/>
      </c>
      <c r="OF52" s="61" t="str">
        <f t="shared" si="954"/>
        <v/>
      </c>
      <c r="OG52" s="61" t="str">
        <f t="shared" si="954"/>
        <v/>
      </c>
      <c r="OH52" s="61" t="str">
        <f t="shared" si="954"/>
        <v/>
      </c>
      <c r="OI52" s="61" t="str">
        <f t="shared" si="954"/>
        <v/>
      </c>
      <c r="OJ52" s="61" t="str">
        <f t="shared" si="954"/>
        <v/>
      </c>
      <c r="OK52" s="61" t="str">
        <f t="shared" si="954"/>
        <v/>
      </c>
      <c r="OL52" s="62" t="str">
        <f t="shared" si="954"/>
        <v/>
      </c>
      <c r="OM52" s="59">
        <f t="shared" ref="OM52:PK52" si="955">OM14-OM50</f>
        <v>0</v>
      </c>
      <c r="ON52" s="59">
        <f t="shared" si="955"/>
        <v>0</v>
      </c>
      <c r="OO52" s="59">
        <f t="shared" si="955"/>
        <v>0</v>
      </c>
      <c r="OP52" s="59">
        <f t="shared" si="955"/>
        <v>0</v>
      </c>
      <c r="OQ52" s="59">
        <f t="shared" si="955"/>
        <v>0</v>
      </c>
      <c r="OR52" s="59">
        <f t="shared" si="955"/>
        <v>0</v>
      </c>
      <c r="OS52" s="59">
        <f t="shared" si="955"/>
        <v>0</v>
      </c>
      <c r="OT52" s="59">
        <f t="shared" si="955"/>
        <v>0</v>
      </c>
      <c r="OU52" s="59">
        <f t="shared" si="955"/>
        <v>0</v>
      </c>
      <c r="OV52" s="59">
        <f t="shared" si="955"/>
        <v>0</v>
      </c>
      <c r="OW52" s="59">
        <f t="shared" si="955"/>
        <v>0</v>
      </c>
      <c r="OX52" s="59">
        <f t="shared" si="955"/>
        <v>0</v>
      </c>
      <c r="OY52" s="59">
        <f t="shared" si="955"/>
        <v>0</v>
      </c>
      <c r="OZ52" s="59">
        <f t="shared" si="955"/>
        <v>0</v>
      </c>
      <c r="PA52" s="59">
        <f t="shared" si="955"/>
        <v>0</v>
      </c>
      <c r="PB52" s="59">
        <f t="shared" si="955"/>
        <v>0</v>
      </c>
      <c r="PC52" s="59">
        <f t="shared" si="955"/>
        <v>0</v>
      </c>
      <c r="PD52" s="59">
        <f t="shared" si="955"/>
        <v>0</v>
      </c>
      <c r="PE52" s="59">
        <f t="shared" si="955"/>
        <v>0</v>
      </c>
      <c r="PF52" s="59">
        <f t="shared" si="955"/>
        <v>0</v>
      </c>
      <c r="PG52" s="59">
        <f t="shared" si="955"/>
        <v>0</v>
      </c>
      <c r="PH52" s="59">
        <f t="shared" si="955"/>
        <v>0</v>
      </c>
      <c r="PI52" s="59">
        <f t="shared" si="955"/>
        <v>0</v>
      </c>
      <c r="PJ52" s="59">
        <f t="shared" si="955"/>
        <v>0</v>
      </c>
      <c r="PK52" s="59">
        <f t="shared" si="955"/>
        <v>0</v>
      </c>
      <c r="PL52" s="61" t="str">
        <f t="shared" ref="PL52:QJ52" si="956">IFERROR(OM52/OM$10,"")</f>
        <v/>
      </c>
      <c r="PM52" s="61" t="str">
        <f t="shared" si="956"/>
        <v/>
      </c>
      <c r="PN52" s="61" t="str">
        <f t="shared" si="956"/>
        <v/>
      </c>
      <c r="PO52" s="61" t="str">
        <f t="shared" si="956"/>
        <v/>
      </c>
      <c r="PP52" s="61" t="str">
        <f t="shared" si="956"/>
        <v/>
      </c>
      <c r="PQ52" s="61" t="str">
        <f t="shared" si="956"/>
        <v/>
      </c>
      <c r="PR52" s="61" t="str">
        <f t="shared" si="956"/>
        <v/>
      </c>
      <c r="PS52" s="61" t="str">
        <f t="shared" si="956"/>
        <v/>
      </c>
      <c r="PT52" s="61" t="str">
        <f t="shared" si="956"/>
        <v/>
      </c>
      <c r="PU52" s="61" t="str">
        <f t="shared" si="956"/>
        <v/>
      </c>
      <c r="PV52" s="61" t="str">
        <f t="shared" si="956"/>
        <v/>
      </c>
      <c r="PW52" s="61" t="str">
        <f t="shared" si="956"/>
        <v/>
      </c>
      <c r="PX52" s="61" t="str">
        <f t="shared" si="956"/>
        <v/>
      </c>
      <c r="PY52" s="61" t="str">
        <f t="shared" si="956"/>
        <v/>
      </c>
      <c r="PZ52" s="61" t="str">
        <f t="shared" si="956"/>
        <v/>
      </c>
      <c r="QA52" s="61" t="str">
        <f t="shared" si="956"/>
        <v/>
      </c>
      <c r="QB52" s="61" t="str">
        <f t="shared" si="956"/>
        <v/>
      </c>
      <c r="QC52" s="61" t="str">
        <f t="shared" si="956"/>
        <v/>
      </c>
      <c r="QD52" s="61" t="str">
        <f t="shared" si="956"/>
        <v/>
      </c>
      <c r="QE52" s="61" t="str">
        <f t="shared" si="956"/>
        <v/>
      </c>
      <c r="QF52" s="61" t="str">
        <f t="shared" si="956"/>
        <v/>
      </c>
      <c r="QG52" s="61" t="str">
        <f t="shared" si="956"/>
        <v/>
      </c>
      <c r="QH52" s="61" t="str">
        <f t="shared" si="956"/>
        <v/>
      </c>
      <c r="QI52" s="61" t="str">
        <f t="shared" si="956"/>
        <v/>
      </c>
      <c r="QJ52" s="62" t="str">
        <f t="shared" si="956"/>
        <v/>
      </c>
      <c r="QK52" s="59">
        <f t="shared" ref="QK52:RI52" si="957">QK14-QK50</f>
        <v>0</v>
      </c>
      <c r="QL52" s="59">
        <f t="shared" si="957"/>
        <v>0</v>
      </c>
      <c r="QM52" s="59">
        <f t="shared" si="957"/>
        <v>0</v>
      </c>
      <c r="QN52" s="59">
        <f t="shared" si="957"/>
        <v>0</v>
      </c>
      <c r="QO52" s="59">
        <f t="shared" si="957"/>
        <v>0</v>
      </c>
      <c r="QP52" s="59">
        <f t="shared" si="957"/>
        <v>0</v>
      </c>
      <c r="QQ52" s="59">
        <f t="shared" si="957"/>
        <v>0</v>
      </c>
      <c r="QR52" s="59">
        <f t="shared" si="957"/>
        <v>0</v>
      </c>
      <c r="QS52" s="59">
        <f t="shared" si="957"/>
        <v>0</v>
      </c>
      <c r="QT52" s="59">
        <f t="shared" si="957"/>
        <v>0</v>
      </c>
      <c r="QU52" s="59">
        <f t="shared" si="957"/>
        <v>0</v>
      </c>
      <c r="QV52" s="59">
        <f t="shared" si="957"/>
        <v>0</v>
      </c>
      <c r="QW52" s="59">
        <f t="shared" si="957"/>
        <v>0</v>
      </c>
      <c r="QX52" s="59">
        <f t="shared" si="957"/>
        <v>0</v>
      </c>
      <c r="QY52" s="59">
        <f t="shared" si="957"/>
        <v>0</v>
      </c>
      <c r="QZ52" s="59">
        <f t="shared" si="957"/>
        <v>0</v>
      </c>
      <c r="RA52" s="59">
        <f t="shared" si="957"/>
        <v>0</v>
      </c>
      <c r="RB52" s="59">
        <f t="shared" si="957"/>
        <v>0</v>
      </c>
      <c r="RC52" s="59">
        <f t="shared" si="957"/>
        <v>0</v>
      </c>
      <c r="RD52" s="59">
        <f t="shared" si="957"/>
        <v>0</v>
      </c>
      <c r="RE52" s="59">
        <f t="shared" si="957"/>
        <v>0</v>
      </c>
      <c r="RF52" s="59">
        <f t="shared" si="957"/>
        <v>0</v>
      </c>
      <c r="RG52" s="59">
        <f t="shared" si="957"/>
        <v>0</v>
      </c>
      <c r="RH52" s="59">
        <f t="shared" si="957"/>
        <v>0</v>
      </c>
      <c r="RI52" s="59">
        <f t="shared" si="957"/>
        <v>0</v>
      </c>
      <c r="RJ52" s="61" t="str">
        <f t="shared" ref="RJ52:SH52" si="958">IFERROR(QK52/QK$10,"")</f>
        <v/>
      </c>
      <c r="RK52" s="61" t="str">
        <f t="shared" si="958"/>
        <v/>
      </c>
      <c r="RL52" s="61" t="str">
        <f t="shared" si="958"/>
        <v/>
      </c>
      <c r="RM52" s="61" t="str">
        <f t="shared" si="958"/>
        <v/>
      </c>
      <c r="RN52" s="61" t="str">
        <f t="shared" si="958"/>
        <v/>
      </c>
      <c r="RO52" s="61" t="str">
        <f t="shared" si="958"/>
        <v/>
      </c>
      <c r="RP52" s="61" t="str">
        <f t="shared" si="958"/>
        <v/>
      </c>
      <c r="RQ52" s="61" t="str">
        <f t="shared" si="958"/>
        <v/>
      </c>
      <c r="RR52" s="61" t="str">
        <f t="shared" si="958"/>
        <v/>
      </c>
      <c r="RS52" s="61" t="str">
        <f t="shared" si="958"/>
        <v/>
      </c>
      <c r="RT52" s="61" t="str">
        <f t="shared" si="958"/>
        <v/>
      </c>
      <c r="RU52" s="61" t="str">
        <f t="shared" si="958"/>
        <v/>
      </c>
      <c r="RV52" s="61" t="str">
        <f t="shared" si="958"/>
        <v/>
      </c>
      <c r="RW52" s="61" t="str">
        <f t="shared" si="958"/>
        <v/>
      </c>
      <c r="RX52" s="61" t="str">
        <f t="shared" si="958"/>
        <v/>
      </c>
      <c r="RY52" s="61" t="str">
        <f t="shared" si="958"/>
        <v/>
      </c>
      <c r="RZ52" s="61" t="str">
        <f t="shared" si="958"/>
        <v/>
      </c>
      <c r="SA52" s="61" t="str">
        <f t="shared" si="958"/>
        <v/>
      </c>
      <c r="SB52" s="61" t="str">
        <f t="shared" si="958"/>
        <v/>
      </c>
      <c r="SC52" s="61" t="str">
        <f t="shared" si="958"/>
        <v/>
      </c>
      <c r="SD52" s="61" t="str">
        <f t="shared" si="958"/>
        <v/>
      </c>
      <c r="SE52" s="61" t="str">
        <f t="shared" si="958"/>
        <v/>
      </c>
      <c r="SF52" s="61" t="str">
        <f t="shared" si="958"/>
        <v/>
      </c>
      <c r="SG52" s="61" t="str">
        <f t="shared" si="958"/>
        <v/>
      </c>
      <c r="SH52" s="62" t="str">
        <f t="shared" si="958"/>
        <v/>
      </c>
      <c r="SI52" s="59">
        <f t="shared" ref="SI52:TG52" si="959">SI14-SI50</f>
        <v>0</v>
      </c>
      <c r="SJ52" s="59">
        <f t="shared" si="959"/>
        <v>0</v>
      </c>
      <c r="SK52" s="59">
        <f t="shared" si="959"/>
        <v>0</v>
      </c>
      <c r="SL52" s="59">
        <f t="shared" si="959"/>
        <v>0</v>
      </c>
      <c r="SM52" s="59">
        <f t="shared" si="959"/>
        <v>0</v>
      </c>
      <c r="SN52" s="59">
        <f t="shared" si="959"/>
        <v>0</v>
      </c>
      <c r="SO52" s="59">
        <f t="shared" si="959"/>
        <v>0</v>
      </c>
      <c r="SP52" s="59">
        <f t="shared" si="959"/>
        <v>0</v>
      </c>
      <c r="SQ52" s="59">
        <f t="shared" si="959"/>
        <v>0</v>
      </c>
      <c r="SR52" s="59">
        <f t="shared" si="959"/>
        <v>0</v>
      </c>
      <c r="SS52" s="59">
        <f t="shared" si="959"/>
        <v>0</v>
      </c>
      <c r="ST52" s="59">
        <f t="shared" si="959"/>
        <v>0</v>
      </c>
      <c r="SU52" s="59">
        <f t="shared" si="959"/>
        <v>0</v>
      </c>
      <c r="SV52" s="59">
        <f t="shared" si="959"/>
        <v>0</v>
      </c>
      <c r="SW52" s="59">
        <f t="shared" si="959"/>
        <v>0</v>
      </c>
      <c r="SX52" s="59">
        <f t="shared" si="959"/>
        <v>0</v>
      </c>
      <c r="SY52" s="59">
        <f t="shared" si="959"/>
        <v>0</v>
      </c>
      <c r="SZ52" s="59">
        <f t="shared" si="959"/>
        <v>0</v>
      </c>
      <c r="TA52" s="59">
        <f t="shared" si="959"/>
        <v>0</v>
      </c>
      <c r="TB52" s="59">
        <f t="shared" si="959"/>
        <v>0</v>
      </c>
      <c r="TC52" s="59">
        <f t="shared" si="959"/>
        <v>0</v>
      </c>
      <c r="TD52" s="59">
        <f t="shared" si="959"/>
        <v>0</v>
      </c>
      <c r="TE52" s="59">
        <f t="shared" si="959"/>
        <v>0</v>
      </c>
      <c r="TF52" s="59">
        <f t="shared" si="959"/>
        <v>0</v>
      </c>
      <c r="TG52" s="59">
        <f t="shared" si="959"/>
        <v>0</v>
      </c>
      <c r="TH52" s="61" t="str">
        <f t="shared" ref="TH52:UA52" si="960">IFERROR(SI52/SI$10,"")</f>
        <v/>
      </c>
      <c r="TI52" s="61" t="str">
        <f t="shared" si="960"/>
        <v/>
      </c>
      <c r="TJ52" s="61" t="str">
        <f t="shared" si="960"/>
        <v/>
      </c>
      <c r="TK52" s="61" t="str">
        <f t="shared" si="960"/>
        <v/>
      </c>
      <c r="TL52" s="61" t="str">
        <f t="shared" si="960"/>
        <v/>
      </c>
      <c r="TM52" s="61" t="str">
        <f t="shared" si="960"/>
        <v/>
      </c>
      <c r="TN52" s="61" t="str">
        <f t="shared" si="960"/>
        <v/>
      </c>
      <c r="TO52" s="61" t="str">
        <f t="shared" si="960"/>
        <v/>
      </c>
      <c r="TP52" s="61" t="str">
        <f t="shared" si="960"/>
        <v/>
      </c>
      <c r="TQ52" s="61" t="str">
        <f t="shared" si="960"/>
        <v/>
      </c>
      <c r="TR52" s="61" t="str">
        <f t="shared" si="960"/>
        <v/>
      </c>
      <c r="TS52" s="61" t="str">
        <f t="shared" si="960"/>
        <v/>
      </c>
      <c r="TT52" s="61" t="str">
        <f t="shared" si="960"/>
        <v/>
      </c>
      <c r="TU52" s="61" t="str">
        <f t="shared" si="960"/>
        <v/>
      </c>
      <c r="TV52" s="61" t="str">
        <f t="shared" si="960"/>
        <v/>
      </c>
      <c r="TW52" s="61" t="str">
        <f t="shared" si="960"/>
        <v/>
      </c>
      <c r="TX52" s="61" t="str">
        <f t="shared" si="960"/>
        <v/>
      </c>
      <c r="TY52" s="61" t="str">
        <f t="shared" si="960"/>
        <v/>
      </c>
      <c r="TZ52" s="61" t="str">
        <f t="shared" si="960"/>
        <v/>
      </c>
      <c r="UA52" s="61" t="str">
        <f t="shared" si="960"/>
        <v/>
      </c>
      <c r="UB52" s="61" t="str">
        <f t="shared" ref="UB52:UG52" si="961">IFERROR(TB52/TB$10,"")</f>
        <v/>
      </c>
      <c r="UC52" s="61" t="str">
        <f t="shared" si="961"/>
        <v/>
      </c>
      <c r="UD52" s="61" t="str">
        <f t="shared" si="961"/>
        <v/>
      </c>
      <c r="UE52" s="61" t="str">
        <f t="shared" si="961"/>
        <v/>
      </c>
      <c r="UF52" s="61" t="str">
        <f t="shared" si="961"/>
        <v/>
      </c>
      <c r="UG52" s="62" t="str">
        <f t="shared" si="961"/>
        <v/>
      </c>
      <c r="UH52" s="59">
        <f t="shared" ref="UH52:VF52" si="962">UH14-UH50</f>
        <v>0</v>
      </c>
      <c r="UI52" s="59">
        <f t="shared" si="962"/>
        <v>0</v>
      </c>
      <c r="UJ52" s="59">
        <f t="shared" si="962"/>
        <v>0</v>
      </c>
      <c r="UK52" s="59">
        <f t="shared" si="962"/>
        <v>0</v>
      </c>
      <c r="UL52" s="59">
        <f t="shared" si="962"/>
        <v>0</v>
      </c>
      <c r="UM52" s="59">
        <f t="shared" si="962"/>
        <v>0</v>
      </c>
      <c r="UN52" s="59">
        <f t="shared" si="962"/>
        <v>0</v>
      </c>
      <c r="UO52" s="59">
        <f t="shared" si="962"/>
        <v>0</v>
      </c>
      <c r="UP52" s="59">
        <f t="shared" si="962"/>
        <v>0</v>
      </c>
      <c r="UQ52" s="59">
        <f t="shared" si="962"/>
        <v>0</v>
      </c>
      <c r="UR52" s="59">
        <f t="shared" si="962"/>
        <v>0</v>
      </c>
      <c r="US52" s="59">
        <f t="shared" si="962"/>
        <v>0</v>
      </c>
      <c r="UT52" s="59">
        <f t="shared" si="962"/>
        <v>0</v>
      </c>
      <c r="UU52" s="59">
        <f t="shared" si="962"/>
        <v>0</v>
      </c>
      <c r="UV52" s="59">
        <f t="shared" si="962"/>
        <v>0</v>
      </c>
      <c r="UW52" s="59">
        <f t="shared" si="962"/>
        <v>0</v>
      </c>
      <c r="UX52" s="59">
        <f t="shared" si="962"/>
        <v>0</v>
      </c>
      <c r="UY52" s="59">
        <f t="shared" si="962"/>
        <v>0</v>
      </c>
      <c r="UZ52" s="59">
        <f t="shared" si="962"/>
        <v>0</v>
      </c>
      <c r="VA52" s="59">
        <f t="shared" si="962"/>
        <v>0</v>
      </c>
      <c r="VB52" s="59">
        <f t="shared" si="962"/>
        <v>0</v>
      </c>
      <c r="VC52" s="59">
        <f t="shared" si="962"/>
        <v>0</v>
      </c>
      <c r="VD52" s="59">
        <f t="shared" si="962"/>
        <v>0</v>
      </c>
      <c r="VE52" s="59">
        <f t="shared" si="962"/>
        <v>0</v>
      </c>
      <c r="VF52" s="59">
        <f t="shared" si="962"/>
        <v>0</v>
      </c>
      <c r="VG52" s="61" t="str">
        <f t="shared" ref="VG52:WE52" si="963">IFERROR(UH52/UH$10,"")</f>
        <v/>
      </c>
      <c r="VH52" s="61" t="str">
        <f t="shared" si="963"/>
        <v/>
      </c>
      <c r="VI52" s="61" t="str">
        <f t="shared" si="963"/>
        <v/>
      </c>
      <c r="VJ52" s="61" t="str">
        <f t="shared" si="963"/>
        <v/>
      </c>
      <c r="VK52" s="61" t="str">
        <f t="shared" si="963"/>
        <v/>
      </c>
      <c r="VL52" s="61" t="str">
        <f t="shared" si="963"/>
        <v/>
      </c>
      <c r="VM52" s="61" t="str">
        <f t="shared" si="963"/>
        <v/>
      </c>
      <c r="VN52" s="61" t="str">
        <f t="shared" si="963"/>
        <v/>
      </c>
      <c r="VO52" s="61" t="str">
        <f t="shared" si="963"/>
        <v/>
      </c>
      <c r="VP52" s="61" t="str">
        <f t="shared" si="963"/>
        <v/>
      </c>
      <c r="VQ52" s="61" t="str">
        <f t="shared" si="963"/>
        <v/>
      </c>
      <c r="VR52" s="61" t="str">
        <f t="shared" si="963"/>
        <v/>
      </c>
      <c r="VS52" s="61" t="str">
        <f t="shared" si="963"/>
        <v/>
      </c>
      <c r="VT52" s="61" t="str">
        <f t="shared" si="963"/>
        <v/>
      </c>
      <c r="VU52" s="61" t="str">
        <f t="shared" si="963"/>
        <v/>
      </c>
      <c r="VV52" s="61" t="str">
        <f t="shared" si="963"/>
        <v/>
      </c>
      <c r="VW52" s="61" t="str">
        <f t="shared" si="963"/>
        <v/>
      </c>
      <c r="VX52" s="61" t="str">
        <f t="shared" si="963"/>
        <v/>
      </c>
      <c r="VY52" s="61" t="str">
        <f t="shared" si="963"/>
        <v/>
      </c>
      <c r="VZ52" s="61" t="str">
        <f t="shared" si="963"/>
        <v/>
      </c>
      <c r="WA52" s="61" t="str">
        <f t="shared" si="963"/>
        <v/>
      </c>
      <c r="WB52" s="61" t="str">
        <f t="shared" si="963"/>
        <v/>
      </c>
      <c r="WC52" s="61" t="str">
        <f t="shared" si="963"/>
        <v/>
      </c>
      <c r="WD52" s="61" t="str">
        <f t="shared" si="963"/>
        <v/>
      </c>
      <c r="WE52" s="62" t="str">
        <f t="shared" si="963"/>
        <v/>
      </c>
      <c r="WF52" s="59">
        <f t="shared" ref="WF52:XD52" si="964">WF14-WF50</f>
        <v>165751.074723031</v>
      </c>
      <c r="WG52" s="59">
        <f t="shared" si="964"/>
        <v>7935.84052916465</v>
      </c>
      <c r="WH52" s="59">
        <f t="shared" si="964"/>
        <v>146789.152860572</v>
      </c>
      <c r="WI52" s="59">
        <f t="shared" si="964"/>
        <v>124198.673007228</v>
      </c>
      <c r="WJ52" s="59">
        <f t="shared" si="964"/>
        <v>41742.9202310205</v>
      </c>
      <c r="WK52" s="59">
        <f t="shared" si="964"/>
        <v>41292.3834388404</v>
      </c>
      <c r="WL52" s="59">
        <f t="shared" si="964"/>
        <v>193935.009227525</v>
      </c>
      <c r="WM52" s="59">
        <f t="shared" si="964"/>
        <v>21576.9178196241</v>
      </c>
      <c r="WN52" s="59">
        <f t="shared" si="964"/>
        <v>-33521.7466280105</v>
      </c>
      <c r="WO52" s="59">
        <f t="shared" si="964"/>
        <v>449640.365269385</v>
      </c>
      <c r="WP52" s="59">
        <f t="shared" si="964"/>
        <v>23812.9735801983</v>
      </c>
      <c r="WQ52" s="59">
        <f t="shared" si="964"/>
        <v>28587.4908582607</v>
      </c>
      <c r="WR52" s="59">
        <f t="shared" si="964"/>
        <v>-605.085897327819</v>
      </c>
      <c r="WS52" s="59">
        <f t="shared" si="964"/>
        <v>15500.1694520813</v>
      </c>
      <c r="WT52" s="59">
        <f t="shared" si="964"/>
        <v>594562.613772279</v>
      </c>
      <c r="WU52" s="59">
        <f t="shared" si="964"/>
        <v>-2167.94615172986</v>
      </c>
      <c r="WV52" s="59">
        <f t="shared" si="964"/>
        <v>-18134.659436042</v>
      </c>
      <c r="WW52" s="59">
        <f t="shared" si="964"/>
        <v>477699.794231593</v>
      </c>
      <c r="WX52" s="59">
        <f t="shared" si="964"/>
        <v>342748.23962355</v>
      </c>
      <c r="WY52" s="59">
        <f t="shared" si="964"/>
        <v>146737.368514082</v>
      </c>
      <c r="WZ52" s="59">
        <f t="shared" si="964"/>
        <v>-8378.12120498625</v>
      </c>
      <c r="XA52" s="59">
        <f t="shared" si="964"/>
        <v>36682.4887296127</v>
      </c>
      <c r="XB52" s="59">
        <f t="shared" si="964"/>
        <v>-4294.28087548602</v>
      </c>
      <c r="XC52" s="59">
        <f t="shared" si="964"/>
        <v>0</v>
      </c>
      <c r="XD52" s="59">
        <f t="shared" si="964"/>
        <v>2792091.63567446</v>
      </c>
      <c r="XE52" s="61">
        <f t="shared" ref="XE52:YC52" si="965">IFERROR(WF52/WF$10,"")</f>
        <v>0.097199964682789</v>
      </c>
      <c r="XF52" s="61">
        <f t="shared" si="965"/>
        <v>0.0513787038060793</v>
      </c>
      <c r="XG52" s="61">
        <f t="shared" si="965"/>
        <v>0.110403364702845</v>
      </c>
      <c r="XH52" s="61">
        <f t="shared" si="965"/>
        <v>0.0983719240988287</v>
      </c>
      <c r="XI52" s="61">
        <f t="shared" si="965"/>
        <v>0.0984844046935628</v>
      </c>
      <c r="XJ52" s="61">
        <f t="shared" si="965"/>
        <v>0.038702768431195</v>
      </c>
      <c r="XK52" s="61">
        <f t="shared" si="965"/>
        <v>0.0753845677752905</v>
      </c>
      <c r="XL52" s="61">
        <f t="shared" si="965"/>
        <v>0.0658581153110928</v>
      </c>
      <c r="XM52" s="61">
        <f t="shared" si="965"/>
        <v>-0.0654254205423536</v>
      </c>
      <c r="XN52" s="61">
        <f t="shared" si="965"/>
        <v>0.234028874837069</v>
      </c>
      <c r="XO52" s="61">
        <f t="shared" si="965"/>
        <v>0.107777053732433</v>
      </c>
      <c r="XP52" s="61">
        <f t="shared" si="965"/>
        <v>0.107213852308903</v>
      </c>
      <c r="XQ52" s="61">
        <f t="shared" si="965"/>
        <v>-0.189301123546911</v>
      </c>
      <c r="XR52" s="61">
        <f t="shared" si="965"/>
        <v>0.0213724716998566</v>
      </c>
      <c r="XS52" s="61">
        <f t="shared" si="965"/>
        <v>0.23547442209038</v>
      </c>
      <c r="XT52" s="61">
        <f t="shared" si="965"/>
        <v>-0.0302006800299153</v>
      </c>
      <c r="XU52" s="61">
        <f t="shared" si="965"/>
        <v>-0.0588100177832453</v>
      </c>
      <c r="XV52" s="61">
        <f t="shared" si="965"/>
        <v>0.221918462676623</v>
      </c>
      <c r="XW52" s="61">
        <f t="shared" si="965"/>
        <v>0.213745082098612</v>
      </c>
      <c r="XX52" s="61">
        <f t="shared" si="965"/>
        <v>0.191498927134038</v>
      </c>
      <c r="XY52" s="61">
        <f t="shared" si="965"/>
        <v>-1.16582033504483</v>
      </c>
      <c r="XZ52" s="61">
        <f t="shared" si="965"/>
        <v>0.171296192862382</v>
      </c>
      <c r="YA52" s="61">
        <f t="shared" si="965"/>
        <v>-0.149096827975804</v>
      </c>
      <c r="YB52" s="61" t="str">
        <f t="shared" si="965"/>
        <v/>
      </c>
      <c r="YC52" s="62">
        <f t="shared" si="965"/>
        <v>0.138426966072332</v>
      </c>
    </row>
    <row r="53" s="18" customFormat="1" customHeight="1" spans="1:653">
      <c r="A53" s="64"/>
      <c r="B53" s="64" t="s">
        <v>105</v>
      </c>
      <c r="C53" s="61">
        <f t="shared" ref="C53:R53" si="966">IFERROR(C52/C10,0)</f>
        <v>0.0824085427827708</v>
      </c>
      <c r="D53" s="61">
        <f t="shared" si="966"/>
        <v>0.100340376598089</v>
      </c>
      <c r="E53" s="61">
        <f t="shared" si="966"/>
        <v>0.0697863692401297</v>
      </c>
      <c r="F53" s="61">
        <f t="shared" si="966"/>
        <v>0.107660933413</v>
      </c>
      <c r="G53" s="61">
        <f t="shared" si="966"/>
        <v>0.104339057266728</v>
      </c>
      <c r="H53" s="61">
        <f t="shared" si="966"/>
        <v>0.0198880537368635</v>
      </c>
      <c r="I53" s="61">
        <f t="shared" si="966"/>
        <v>0.0840077822996589</v>
      </c>
      <c r="J53" s="61">
        <f t="shared" si="966"/>
        <v>0.0564948792263055</v>
      </c>
      <c r="K53" s="61">
        <f t="shared" si="966"/>
        <v>-0.241164291978484</v>
      </c>
      <c r="L53" s="65">
        <f t="shared" si="966"/>
        <v>0.268900629554327</v>
      </c>
      <c r="M53" s="61">
        <f t="shared" si="966"/>
        <v>0.0836787801609347</v>
      </c>
      <c r="N53" s="61">
        <f t="shared" si="966"/>
        <v>0.116616982586338</v>
      </c>
      <c r="O53" s="61">
        <f t="shared" si="966"/>
        <v>-0.337238909476181</v>
      </c>
      <c r="P53" s="61">
        <f t="shared" si="966"/>
        <v>0.0411099440796221</v>
      </c>
      <c r="Q53" s="65">
        <f t="shared" si="966"/>
        <v>0.208280018430003</v>
      </c>
      <c r="R53" s="61">
        <f t="shared" si="966"/>
        <v>-0.0851706756078872</v>
      </c>
      <c r="S53" s="61"/>
      <c r="T53" s="61">
        <f t="shared" ref="T53:AA53" si="967">IFERROR(T52/T10,0)</f>
        <v>0.224387575060937</v>
      </c>
      <c r="U53" s="61">
        <f t="shared" si="967"/>
        <v>0.160224440095745</v>
      </c>
      <c r="V53" s="61">
        <f t="shared" si="967"/>
        <v>0.176741732454161</v>
      </c>
      <c r="W53" s="61">
        <f t="shared" si="967"/>
        <v>0</v>
      </c>
      <c r="X53" s="65">
        <f t="shared" si="967"/>
        <v>0</v>
      </c>
      <c r="Y53" s="61">
        <f t="shared" si="967"/>
        <v>0</v>
      </c>
      <c r="Z53" s="61">
        <f t="shared" si="967"/>
        <v>0</v>
      </c>
      <c r="AA53" s="61">
        <f t="shared" si="967"/>
        <v>0.127395934007473</v>
      </c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2"/>
      <c r="BA53" s="61">
        <f t="shared" ref="BA53:BP53" si="968">IFERROR(BA52/BA10,0)</f>
        <v>0.00305483941704287</v>
      </c>
      <c r="BB53" s="61">
        <f t="shared" si="968"/>
        <v>-0.228308164381298</v>
      </c>
      <c r="BC53" s="61">
        <f t="shared" si="968"/>
        <v>0.019827802979298</v>
      </c>
      <c r="BD53" s="61">
        <f t="shared" si="968"/>
        <v>-0.132343684039524</v>
      </c>
      <c r="BE53" s="61">
        <f t="shared" si="968"/>
        <v>-0.0489685353124421</v>
      </c>
      <c r="BF53" s="61">
        <f t="shared" si="968"/>
        <v>-0.0249778005678997</v>
      </c>
      <c r="BG53" s="61">
        <f t="shared" si="968"/>
        <v>-0.0400875922293764</v>
      </c>
      <c r="BH53" s="61">
        <f t="shared" si="968"/>
        <v>-0.396211592598008</v>
      </c>
      <c r="BI53" s="61">
        <f t="shared" si="968"/>
        <v>-0.207208590785531</v>
      </c>
      <c r="BJ53" s="65">
        <f t="shared" si="968"/>
        <v>0.142745117583565</v>
      </c>
      <c r="BK53" s="61">
        <f t="shared" si="968"/>
        <v>-0.123666288877989</v>
      </c>
      <c r="BL53" s="61">
        <f t="shared" si="968"/>
        <v>-0.0625691711366345</v>
      </c>
      <c r="BM53" s="61">
        <f t="shared" si="968"/>
        <v>0.101674315990016</v>
      </c>
      <c r="BN53" s="61">
        <f t="shared" si="968"/>
        <v>-0.0713815872033853</v>
      </c>
      <c r="BO53" s="65">
        <f t="shared" si="968"/>
        <v>0.0726403009137466</v>
      </c>
      <c r="BP53" s="61">
        <f t="shared" si="968"/>
        <v>-0.0452785373159211</v>
      </c>
      <c r="BQ53" s="61"/>
      <c r="BR53" s="65">
        <f t="shared" ref="BR53:BY53" si="969">IFERROR(BR52/BR10,0)</f>
        <v>0.0842484735674158</v>
      </c>
      <c r="BS53" s="65">
        <f t="shared" si="969"/>
        <v>0.121190655772002</v>
      </c>
      <c r="BT53" s="65">
        <f t="shared" si="969"/>
        <v>0.0780456351793398</v>
      </c>
      <c r="BU53" s="61">
        <f t="shared" si="969"/>
        <v>0</v>
      </c>
      <c r="BV53" s="61">
        <f t="shared" si="969"/>
        <v>0</v>
      </c>
      <c r="BW53" s="61">
        <f t="shared" si="969"/>
        <v>0</v>
      </c>
      <c r="BX53" s="61">
        <f t="shared" si="969"/>
        <v>0</v>
      </c>
      <c r="BY53" s="61">
        <f t="shared" si="969"/>
        <v>0.0141190015988317</v>
      </c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2"/>
      <c r="CY53" s="66">
        <f t="shared" ref="CY53:DW53" si="970">IFERROR(CY52/CY10,0)</f>
        <v>0.105528910197534</v>
      </c>
      <c r="CZ53" s="61">
        <f t="shared" si="970"/>
        <v>0.0810653126447354</v>
      </c>
      <c r="DA53" s="61">
        <f t="shared" si="970"/>
        <v>0.112046345949215</v>
      </c>
      <c r="DB53" s="61">
        <f t="shared" si="970"/>
        <v>0.0584391917510892</v>
      </c>
      <c r="DC53" s="61">
        <f t="shared" si="970"/>
        <v>0.124372142294389</v>
      </c>
      <c r="DD53" s="61">
        <f t="shared" si="970"/>
        <v>0.0691528217372967</v>
      </c>
      <c r="DE53" s="61">
        <f t="shared" si="970"/>
        <v>0.0932642481174741</v>
      </c>
      <c r="DF53" s="61">
        <f t="shared" si="970"/>
        <v>0.13480812448659</v>
      </c>
      <c r="DG53" s="61">
        <f t="shared" si="970"/>
        <v>-0.118233925266402</v>
      </c>
      <c r="DH53" s="65">
        <f t="shared" si="970"/>
        <v>0.244922990510619</v>
      </c>
      <c r="DI53" s="61">
        <f t="shared" si="970"/>
        <v>0.106193719637297</v>
      </c>
      <c r="DJ53" s="61">
        <f t="shared" si="970"/>
        <v>0.0549508032476243</v>
      </c>
      <c r="DK53" s="61">
        <f t="shared" si="970"/>
        <v>-0.103933736092507</v>
      </c>
      <c r="DL53" s="61">
        <f t="shared" si="970"/>
        <v>0.0411946645761358</v>
      </c>
      <c r="DM53" s="65">
        <f t="shared" si="970"/>
        <v>0.260355850458744</v>
      </c>
      <c r="DN53" s="61">
        <f t="shared" si="970"/>
        <v>0.057039798362287</v>
      </c>
      <c r="DO53" s="61">
        <f t="shared" si="970"/>
        <v>-0.778702904150294</v>
      </c>
      <c r="DP53" s="65">
        <f t="shared" si="970"/>
        <v>0.223747358846748</v>
      </c>
      <c r="DQ53" s="65">
        <f t="shared" si="970"/>
        <v>0.253771427114871</v>
      </c>
      <c r="DR53" s="65">
        <f t="shared" si="970"/>
        <v>0.232920521382884</v>
      </c>
      <c r="DS53" s="61">
        <f t="shared" si="970"/>
        <v>0</v>
      </c>
      <c r="DT53" s="61">
        <f t="shared" si="970"/>
        <v>0</v>
      </c>
      <c r="DU53" s="61">
        <f t="shared" si="970"/>
        <v>0</v>
      </c>
      <c r="DV53" s="61">
        <f t="shared" si="970"/>
        <v>0</v>
      </c>
      <c r="DW53" s="61">
        <f t="shared" si="970"/>
        <v>0.145039932582867</v>
      </c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2"/>
      <c r="EW53" s="61">
        <f t="shared" ref="EW53:FU53" si="971">IFERROR(EW52/EW10,0)</f>
        <v>0.132289315408</v>
      </c>
      <c r="EX53" s="61">
        <f t="shared" si="971"/>
        <v>0.158546370223914</v>
      </c>
      <c r="EY53" s="61">
        <f t="shared" si="971"/>
        <v>0.138974062118673</v>
      </c>
      <c r="EZ53" s="61">
        <f t="shared" si="971"/>
        <v>0.112968997431479</v>
      </c>
      <c r="FA53" s="61">
        <f t="shared" si="971"/>
        <v>0.174770968224072</v>
      </c>
      <c r="FB53" s="61">
        <f t="shared" si="971"/>
        <v>0.0463457606936911</v>
      </c>
      <c r="FC53" s="61">
        <f t="shared" si="971"/>
        <v>0.0764658942741988</v>
      </c>
      <c r="FD53" s="61">
        <f t="shared" si="971"/>
        <v>0.232314654098973</v>
      </c>
      <c r="FE53" s="61">
        <f t="shared" si="971"/>
        <v>-0.272456235971956</v>
      </c>
      <c r="FF53" s="65">
        <f t="shared" si="971"/>
        <v>0.202010371316258</v>
      </c>
      <c r="FG53" s="61">
        <f t="shared" si="971"/>
        <v>0.100416379170883</v>
      </c>
      <c r="FH53" s="61">
        <f t="shared" si="971"/>
        <v>0.141463026875033</v>
      </c>
      <c r="FI53" s="61">
        <f t="shared" si="971"/>
        <v>0.256981981981982</v>
      </c>
      <c r="FJ53" s="61">
        <f t="shared" si="971"/>
        <v>0.0169129882593122</v>
      </c>
      <c r="FK53" s="65">
        <f t="shared" si="971"/>
        <v>0.259104117306709</v>
      </c>
      <c r="FL53" s="61">
        <f t="shared" si="971"/>
        <v>0.261693012634867</v>
      </c>
      <c r="FM53" s="61">
        <f t="shared" si="971"/>
        <v>0.0778548503512049</v>
      </c>
      <c r="FN53" s="65">
        <f t="shared" si="971"/>
        <v>0.228173352219728</v>
      </c>
      <c r="FO53" s="65">
        <f t="shared" si="971"/>
        <v>0.219010199666002</v>
      </c>
      <c r="FP53" s="65">
        <f t="shared" si="971"/>
        <v>0.196267954905787</v>
      </c>
      <c r="FQ53" s="61">
        <f t="shared" si="971"/>
        <v>0</v>
      </c>
      <c r="FR53" s="61">
        <f t="shared" si="971"/>
        <v>0</v>
      </c>
      <c r="FS53" s="61">
        <f t="shared" si="971"/>
        <v>0</v>
      </c>
      <c r="FT53" s="61">
        <f t="shared" si="971"/>
        <v>0</v>
      </c>
      <c r="FU53" s="61">
        <f t="shared" si="971"/>
        <v>0.151664080934876</v>
      </c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2"/>
      <c r="GU53" s="61">
        <f t="shared" ref="GU53:HS53" si="972">IFERROR(GU52/GU10,0)</f>
        <v>0.113280975325319</v>
      </c>
      <c r="GV53" s="61">
        <f t="shared" si="972"/>
        <v>-0.0412779554951263</v>
      </c>
      <c r="GW53" s="61">
        <f t="shared" si="972"/>
        <v>0.140845906520033</v>
      </c>
      <c r="GX53" s="61">
        <f t="shared" si="972"/>
        <v>0.138126974085553</v>
      </c>
      <c r="GY53" s="61">
        <f t="shared" si="972"/>
        <v>0.156607200404229</v>
      </c>
      <c r="GZ53" s="61">
        <f t="shared" si="972"/>
        <v>0.0416150230992906</v>
      </c>
      <c r="HA53" s="61">
        <f t="shared" si="972"/>
        <v>0.0875321963577999</v>
      </c>
      <c r="HB53" s="61">
        <f t="shared" si="972"/>
        <v>0.0261846674250063</v>
      </c>
      <c r="HC53" s="61">
        <f t="shared" si="972"/>
        <v>0.0823220216826411</v>
      </c>
      <c r="HD53" s="65">
        <f t="shared" si="972"/>
        <v>0.245190841896389</v>
      </c>
      <c r="HE53" s="61">
        <f t="shared" si="972"/>
        <v>0.156933631354314</v>
      </c>
      <c r="HF53" s="61">
        <f t="shared" si="972"/>
        <v>0.229710410131664</v>
      </c>
      <c r="HG53" s="61">
        <f t="shared" si="972"/>
        <v>0</v>
      </c>
      <c r="HH53" s="61">
        <f t="shared" si="972"/>
        <v>0.0358946070481251</v>
      </c>
      <c r="HI53" s="65">
        <f t="shared" si="972"/>
        <v>0.242769493134459</v>
      </c>
      <c r="HJ53" s="61">
        <f t="shared" si="972"/>
        <v>0.118599348534202</v>
      </c>
      <c r="HK53" s="61">
        <f t="shared" si="972"/>
        <v>0.131372634640635</v>
      </c>
      <c r="HL53" s="65">
        <f t="shared" si="972"/>
        <v>0.245104339924701</v>
      </c>
      <c r="HM53" s="65">
        <f t="shared" si="972"/>
        <v>0.24139754832823</v>
      </c>
      <c r="HN53" s="65">
        <f t="shared" si="972"/>
        <v>0.198125145070512</v>
      </c>
      <c r="HO53" s="61">
        <f t="shared" si="972"/>
        <v>-7.32228668086267</v>
      </c>
      <c r="HP53" s="65">
        <f t="shared" si="972"/>
        <v>0.0776881065550806</v>
      </c>
      <c r="HQ53" s="61">
        <f t="shared" si="972"/>
        <v>0</v>
      </c>
      <c r="HR53" s="61">
        <f t="shared" si="972"/>
        <v>0</v>
      </c>
      <c r="HS53" s="61">
        <f t="shared" si="972"/>
        <v>0.165985691190777</v>
      </c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2"/>
      <c r="IS53" s="61">
        <f t="shared" ref="IS53:JQ53" si="973">IFERROR(IS52/IS10,0)</f>
        <v>0.117495898184904</v>
      </c>
      <c r="IT53" s="61">
        <f t="shared" si="973"/>
        <v>0.0107952659370487</v>
      </c>
      <c r="IU53" s="61">
        <f t="shared" si="973"/>
        <v>0.14054942697691</v>
      </c>
      <c r="IV53" s="61">
        <f t="shared" si="973"/>
        <v>0.174935012226329</v>
      </c>
      <c r="IW53" s="61">
        <f t="shared" si="973"/>
        <v>0.0480703540613313</v>
      </c>
      <c r="IX53" s="61">
        <f t="shared" si="973"/>
        <v>0.0425179786968468</v>
      </c>
      <c r="IY53" s="61">
        <f t="shared" si="973"/>
        <v>0.104220324274954</v>
      </c>
      <c r="IZ53" s="61">
        <f t="shared" si="973"/>
        <v>0.224880224233436</v>
      </c>
      <c r="JA53" s="61">
        <f t="shared" si="973"/>
        <v>0.0559772912959845</v>
      </c>
      <c r="JB53" s="65">
        <f t="shared" si="973"/>
        <v>0.259117963550939</v>
      </c>
      <c r="JC53" s="61">
        <f t="shared" si="973"/>
        <v>0.183726644648629</v>
      </c>
      <c r="JD53" s="61">
        <f t="shared" si="973"/>
        <v>0.0996048946898746</v>
      </c>
      <c r="JE53" s="61">
        <f t="shared" si="973"/>
        <v>0</v>
      </c>
      <c r="JF53" s="61">
        <f t="shared" si="973"/>
        <v>0.0191234155245289</v>
      </c>
      <c r="JG53" s="65">
        <f t="shared" si="973"/>
        <v>0.278859271114872</v>
      </c>
      <c r="JH53" s="61">
        <f t="shared" si="973"/>
        <v>0</v>
      </c>
      <c r="JI53" s="61">
        <f t="shared" si="973"/>
        <v>-0.108740714538559</v>
      </c>
      <c r="JJ53" s="65">
        <f t="shared" si="973"/>
        <v>0.25923657850481</v>
      </c>
      <c r="JK53" s="65">
        <f t="shared" si="973"/>
        <v>0.240278426642099</v>
      </c>
      <c r="JL53" s="65">
        <f t="shared" si="973"/>
        <v>0.198217938992458</v>
      </c>
      <c r="JM53" s="61">
        <f t="shared" si="973"/>
        <v>-0.769563715471387</v>
      </c>
      <c r="JN53" s="65">
        <f t="shared" si="973"/>
        <v>0.267486743270691</v>
      </c>
      <c r="JO53" s="61">
        <f t="shared" si="973"/>
        <v>-0.149096827975804</v>
      </c>
      <c r="JP53" s="61">
        <f t="shared" si="973"/>
        <v>0</v>
      </c>
      <c r="JQ53" s="61">
        <f t="shared" si="973"/>
        <v>0.166133235630038</v>
      </c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2"/>
      <c r="KQ53" s="61">
        <f t="shared" ref="KQ53:LO53" si="974">IFERROR(KQ52/KQ10,0)</f>
        <v>0</v>
      </c>
      <c r="KR53" s="61">
        <f t="shared" si="974"/>
        <v>0</v>
      </c>
      <c r="KS53" s="61">
        <f t="shared" si="974"/>
        <v>0</v>
      </c>
      <c r="KT53" s="61">
        <f t="shared" si="974"/>
        <v>0</v>
      </c>
      <c r="KU53" s="61">
        <f t="shared" si="974"/>
        <v>0</v>
      </c>
      <c r="KV53" s="61">
        <f t="shared" si="974"/>
        <v>0</v>
      </c>
      <c r="KW53" s="61">
        <f t="shared" si="974"/>
        <v>0</v>
      </c>
      <c r="KX53" s="61">
        <f t="shared" si="974"/>
        <v>0</v>
      </c>
      <c r="KY53" s="61">
        <f t="shared" si="974"/>
        <v>0</v>
      </c>
      <c r="KZ53" s="61">
        <f t="shared" si="974"/>
        <v>0</v>
      </c>
      <c r="LA53" s="61">
        <f t="shared" si="974"/>
        <v>0</v>
      </c>
      <c r="LB53" s="61">
        <f t="shared" si="974"/>
        <v>0</v>
      </c>
      <c r="LC53" s="61">
        <f t="shared" si="974"/>
        <v>0</v>
      </c>
      <c r="LD53" s="61">
        <f t="shared" si="974"/>
        <v>0</v>
      </c>
      <c r="LE53" s="61">
        <f t="shared" si="974"/>
        <v>0</v>
      </c>
      <c r="LF53" s="61">
        <f t="shared" si="974"/>
        <v>0</v>
      </c>
      <c r="LG53" s="61">
        <f t="shared" si="974"/>
        <v>0</v>
      </c>
      <c r="LH53" s="61">
        <f t="shared" si="974"/>
        <v>0</v>
      </c>
      <c r="LI53" s="61">
        <f t="shared" si="974"/>
        <v>0</v>
      </c>
      <c r="LJ53" s="61">
        <f t="shared" si="974"/>
        <v>0</v>
      </c>
      <c r="LK53" s="61">
        <f t="shared" si="974"/>
        <v>0</v>
      </c>
      <c r="LL53" s="61">
        <f t="shared" si="974"/>
        <v>0</v>
      </c>
      <c r="LM53" s="61">
        <f t="shared" si="974"/>
        <v>0</v>
      </c>
      <c r="LN53" s="61">
        <f t="shared" si="974"/>
        <v>0</v>
      </c>
      <c r="LO53" s="61">
        <f t="shared" si="974"/>
        <v>0</v>
      </c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2"/>
      <c r="MO53" s="61">
        <f t="shared" ref="MO53:NM53" si="975">IFERROR(MO52/MO10,0)</f>
        <v>0</v>
      </c>
      <c r="MP53" s="61">
        <f t="shared" si="975"/>
        <v>0</v>
      </c>
      <c r="MQ53" s="61">
        <f t="shared" si="975"/>
        <v>0</v>
      </c>
      <c r="MR53" s="61">
        <f t="shared" si="975"/>
        <v>0</v>
      </c>
      <c r="MS53" s="61">
        <f t="shared" si="975"/>
        <v>0</v>
      </c>
      <c r="MT53" s="61">
        <f t="shared" si="975"/>
        <v>0</v>
      </c>
      <c r="MU53" s="61">
        <f t="shared" si="975"/>
        <v>0</v>
      </c>
      <c r="MV53" s="61">
        <f t="shared" si="975"/>
        <v>0</v>
      </c>
      <c r="MW53" s="61">
        <f t="shared" si="975"/>
        <v>0</v>
      </c>
      <c r="MX53" s="61">
        <f t="shared" si="975"/>
        <v>0</v>
      </c>
      <c r="MY53" s="61">
        <f t="shared" si="975"/>
        <v>0</v>
      </c>
      <c r="MZ53" s="61">
        <f t="shared" si="975"/>
        <v>0</v>
      </c>
      <c r="NA53" s="61">
        <f t="shared" si="975"/>
        <v>0</v>
      </c>
      <c r="NB53" s="61">
        <f t="shared" si="975"/>
        <v>0</v>
      </c>
      <c r="NC53" s="61">
        <f t="shared" si="975"/>
        <v>0</v>
      </c>
      <c r="ND53" s="61">
        <f t="shared" si="975"/>
        <v>0</v>
      </c>
      <c r="NE53" s="61">
        <f t="shared" si="975"/>
        <v>0</v>
      </c>
      <c r="NF53" s="61">
        <f t="shared" si="975"/>
        <v>0</v>
      </c>
      <c r="NG53" s="61">
        <f t="shared" si="975"/>
        <v>0</v>
      </c>
      <c r="NH53" s="61">
        <f t="shared" si="975"/>
        <v>0</v>
      </c>
      <c r="NI53" s="61">
        <f t="shared" si="975"/>
        <v>0</v>
      </c>
      <c r="NJ53" s="61">
        <f t="shared" si="975"/>
        <v>0</v>
      </c>
      <c r="NK53" s="61">
        <f t="shared" si="975"/>
        <v>0</v>
      </c>
      <c r="NL53" s="61">
        <f t="shared" si="975"/>
        <v>0</v>
      </c>
      <c r="NM53" s="61">
        <f t="shared" si="975"/>
        <v>0</v>
      </c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2"/>
      <c r="OM53" s="61">
        <f t="shared" ref="OM53:PK53" si="976">IFERROR(OM52/OM10,0)</f>
        <v>0</v>
      </c>
      <c r="ON53" s="61">
        <f t="shared" si="976"/>
        <v>0</v>
      </c>
      <c r="OO53" s="61">
        <f t="shared" si="976"/>
        <v>0</v>
      </c>
      <c r="OP53" s="61">
        <f t="shared" si="976"/>
        <v>0</v>
      </c>
      <c r="OQ53" s="61">
        <f t="shared" si="976"/>
        <v>0</v>
      </c>
      <c r="OR53" s="61">
        <f t="shared" si="976"/>
        <v>0</v>
      </c>
      <c r="OS53" s="61">
        <f t="shared" si="976"/>
        <v>0</v>
      </c>
      <c r="OT53" s="61">
        <f t="shared" si="976"/>
        <v>0</v>
      </c>
      <c r="OU53" s="61">
        <f t="shared" si="976"/>
        <v>0</v>
      </c>
      <c r="OV53" s="61">
        <f t="shared" si="976"/>
        <v>0</v>
      </c>
      <c r="OW53" s="61">
        <f t="shared" si="976"/>
        <v>0</v>
      </c>
      <c r="OX53" s="61">
        <f t="shared" si="976"/>
        <v>0</v>
      </c>
      <c r="OY53" s="61">
        <f t="shared" si="976"/>
        <v>0</v>
      </c>
      <c r="OZ53" s="61">
        <f t="shared" si="976"/>
        <v>0</v>
      </c>
      <c r="PA53" s="61">
        <f t="shared" si="976"/>
        <v>0</v>
      </c>
      <c r="PB53" s="61">
        <f t="shared" si="976"/>
        <v>0</v>
      </c>
      <c r="PC53" s="61">
        <f t="shared" si="976"/>
        <v>0</v>
      </c>
      <c r="PD53" s="61">
        <f t="shared" si="976"/>
        <v>0</v>
      </c>
      <c r="PE53" s="61">
        <f t="shared" si="976"/>
        <v>0</v>
      </c>
      <c r="PF53" s="61">
        <f t="shared" si="976"/>
        <v>0</v>
      </c>
      <c r="PG53" s="61">
        <f t="shared" si="976"/>
        <v>0</v>
      </c>
      <c r="PH53" s="61">
        <f t="shared" si="976"/>
        <v>0</v>
      </c>
      <c r="PI53" s="61">
        <f t="shared" si="976"/>
        <v>0</v>
      </c>
      <c r="PJ53" s="61">
        <f t="shared" si="976"/>
        <v>0</v>
      </c>
      <c r="PK53" s="61">
        <f t="shared" si="976"/>
        <v>0</v>
      </c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2"/>
      <c r="QK53" s="61">
        <f t="shared" ref="QK53:RI53" si="977">IFERROR(QK52/QK10,0)</f>
        <v>0</v>
      </c>
      <c r="QL53" s="61">
        <f t="shared" si="977"/>
        <v>0</v>
      </c>
      <c r="QM53" s="61">
        <f t="shared" si="977"/>
        <v>0</v>
      </c>
      <c r="QN53" s="61">
        <f t="shared" si="977"/>
        <v>0</v>
      </c>
      <c r="QO53" s="61">
        <f t="shared" si="977"/>
        <v>0</v>
      </c>
      <c r="QP53" s="61">
        <f t="shared" si="977"/>
        <v>0</v>
      </c>
      <c r="QQ53" s="61">
        <f t="shared" si="977"/>
        <v>0</v>
      </c>
      <c r="QR53" s="61">
        <f t="shared" si="977"/>
        <v>0</v>
      </c>
      <c r="QS53" s="61">
        <f t="shared" si="977"/>
        <v>0</v>
      </c>
      <c r="QT53" s="61">
        <f t="shared" si="977"/>
        <v>0</v>
      </c>
      <c r="QU53" s="61">
        <f t="shared" si="977"/>
        <v>0</v>
      </c>
      <c r="QV53" s="61">
        <f t="shared" si="977"/>
        <v>0</v>
      </c>
      <c r="QW53" s="61">
        <f t="shared" si="977"/>
        <v>0</v>
      </c>
      <c r="QX53" s="61">
        <f t="shared" si="977"/>
        <v>0</v>
      </c>
      <c r="QY53" s="61">
        <f t="shared" si="977"/>
        <v>0</v>
      </c>
      <c r="QZ53" s="61">
        <f t="shared" si="977"/>
        <v>0</v>
      </c>
      <c r="RA53" s="61">
        <f t="shared" si="977"/>
        <v>0</v>
      </c>
      <c r="RB53" s="61">
        <f t="shared" si="977"/>
        <v>0</v>
      </c>
      <c r="RC53" s="61">
        <f t="shared" si="977"/>
        <v>0</v>
      </c>
      <c r="RD53" s="61">
        <f t="shared" si="977"/>
        <v>0</v>
      </c>
      <c r="RE53" s="61">
        <f t="shared" si="977"/>
        <v>0</v>
      </c>
      <c r="RF53" s="61">
        <f t="shared" si="977"/>
        <v>0</v>
      </c>
      <c r="RG53" s="61">
        <f t="shared" si="977"/>
        <v>0</v>
      </c>
      <c r="RH53" s="61">
        <f t="shared" si="977"/>
        <v>0</v>
      </c>
      <c r="RI53" s="61">
        <f t="shared" si="977"/>
        <v>0</v>
      </c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2"/>
      <c r="SI53" s="61">
        <f t="shared" ref="SI53:TG53" si="978">IFERROR(SI52/SI10,0)</f>
        <v>0</v>
      </c>
      <c r="SJ53" s="61">
        <f t="shared" si="978"/>
        <v>0</v>
      </c>
      <c r="SK53" s="61">
        <f t="shared" si="978"/>
        <v>0</v>
      </c>
      <c r="SL53" s="61">
        <f t="shared" si="978"/>
        <v>0</v>
      </c>
      <c r="SM53" s="61">
        <f t="shared" si="978"/>
        <v>0</v>
      </c>
      <c r="SN53" s="61">
        <f t="shared" si="978"/>
        <v>0</v>
      </c>
      <c r="SO53" s="61">
        <f t="shared" si="978"/>
        <v>0</v>
      </c>
      <c r="SP53" s="61">
        <f t="shared" si="978"/>
        <v>0</v>
      </c>
      <c r="SQ53" s="61">
        <f t="shared" si="978"/>
        <v>0</v>
      </c>
      <c r="SR53" s="61">
        <f t="shared" si="978"/>
        <v>0</v>
      </c>
      <c r="SS53" s="61">
        <f t="shared" si="978"/>
        <v>0</v>
      </c>
      <c r="ST53" s="61">
        <f t="shared" si="978"/>
        <v>0</v>
      </c>
      <c r="SU53" s="61">
        <f t="shared" si="978"/>
        <v>0</v>
      </c>
      <c r="SV53" s="61">
        <f t="shared" si="978"/>
        <v>0</v>
      </c>
      <c r="SW53" s="61">
        <f t="shared" si="978"/>
        <v>0</v>
      </c>
      <c r="SX53" s="61">
        <f t="shared" si="978"/>
        <v>0</v>
      </c>
      <c r="SY53" s="61">
        <f t="shared" si="978"/>
        <v>0</v>
      </c>
      <c r="SZ53" s="61">
        <f t="shared" si="978"/>
        <v>0</v>
      </c>
      <c r="TA53" s="61">
        <f t="shared" si="978"/>
        <v>0</v>
      </c>
      <c r="TB53" s="61">
        <f t="shared" si="978"/>
        <v>0</v>
      </c>
      <c r="TC53" s="61">
        <f t="shared" si="978"/>
        <v>0</v>
      </c>
      <c r="TD53" s="61">
        <f t="shared" si="978"/>
        <v>0</v>
      </c>
      <c r="TE53" s="61">
        <f t="shared" si="978"/>
        <v>0</v>
      </c>
      <c r="TF53" s="61">
        <f t="shared" si="978"/>
        <v>0</v>
      </c>
      <c r="TG53" s="61">
        <f t="shared" si="978"/>
        <v>0</v>
      </c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2"/>
      <c r="UH53" s="61">
        <f t="shared" ref="UH53:VF53" si="979">IFERROR(UH52/UH10,0)</f>
        <v>0</v>
      </c>
      <c r="UI53" s="61">
        <f t="shared" si="979"/>
        <v>0</v>
      </c>
      <c r="UJ53" s="61">
        <f t="shared" si="979"/>
        <v>0</v>
      </c>
      <c r="UK53" s="61">
        <f t="shared" si="979"/>
        <v>0</v>
      </c>
      <c r="UL53" s="61">
        <f t="shared" si="979"/>
        <v>0</v>
      </c>
      <c r="UM53" s="61">
        <f t="shared" si="979"/>
        <v>0</v>
      </c>
      <c r="UN53" s="61">
        <f t="shared" si="979"/>
        <v>0</v>
      </c>
      <c r="UO53" s="61">
        <f t="shared" si="979"/>
        <v>0</v>
      </c>
      <c r="UP53" s="61">
        <f t="shared" si="979"/>
        <v>0</v>
      </c>
      <c r="UQ53" s="61">
        <f t="shared" si="979"/>
        <v>0</v>
      </c>
      <c r="UR53" s="61">
        <f t="shared" si="979"/>
        <v>0</v>
      </c>
      <c r="US53" s="61">
        <f t="shared" si="979"/>
        <v>0</v>
      </c>
      <c r="UT53" s="61">
        <f t="shared" si="979"/>
        <v>0</v>
      </c>
      <c r="UU53" s="61">
        <f t="shared" si="979"/>
        <v>0</v>
      </c>
      <c r="UV53" s="61">
        <f t="shared" si="979"/>
        <v>0</v>
      </c>
      <c r="UW53" s="61">
        <f t="shared" si="979"/>
        <v>0</v>
      </c>
      <c r="UX53" s="61">
        <f t="shared" si="979"/>
        <v>0</v>
      </c>
      <c r="UY53" s="61">
        <f t="shared" si="979"/>
        <v>0</v>
      </c>
      <c r="UZ53" s="61">
        <f t="shared" si="979"/>
        <v>0</v>
      </c>
      <c r="VA53" s="61">
        <f t="shared" si="979"/>
        <v>0</v>
      </c>
      <c r="VB53" s="61">
        <f t="shared" si="979"/>
        <v>0</v>
      </c>
      <c r="VC53" s="61">
        <f t="shared" si="979"/>
        <v>0</v>
      </c>
      <c r="VD53" s="61">
        <f t="shared" si="979"/>
        <v>0</v>
      </c>
      <c r="VE53" s="61">
        <f t="shared" si="979"/>
        <v>0</v>
      </c>
      <c r="VF53" s="61">
        <f t="shared" si="979"/>
        <v>0</v>
      </c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2"/>
      <c r="WF53" s="61">
        <f t="shared" ref="WF53:XD53" si="980">IFERROR(WF52/WF10,0)</f>
        <v>0.097199964682789</v>
      </c>
      <c r="WG53" s="61">
        <f t="shared" si="980"/>
        <v>0.0513787038060793</v>
      </c>
      <c r="WH53" s="61">
        <f t="shared" si="980"/>
        <v>0.110403364702845</v>
      </c>
      <c r="WI53" s="61">
        <f t="shared" si="980"/>
        <v>0.0983719240988287</v>
      </c>
      <c r="WJ53" s="61">
        <f t="shared" si="980"/>
        <v>0.0984844046935628</v>
      </c>
      <c r="WK53" s="61">
        <f t="shared" si="980"/>
        <v>0.038702768431195</v>
      </c>
      <c r="WL53" s="61">
        <f t="shared" si="980"/>
        <v>0.0753845677752905</v>
      </c>
      <c r="WM53" s="61">
        <f t="shared" si="980"/>
        <v>0.0658581153110928</v>
      </c>
      <c r="WN53" s="61">
        <f t="shared" si="980"/>
        <v>-0.0654254205423536</v>
      </c>
      <c r="WO53" s="61">
        <f t="shared" si="980"/>
        <v>0.234028874837069</v>
      </c>
      <c r="WP53" s="61">
        <f t="shared" si="980"/>
        <v>0.107777053732433</v>
      </c>
      <c r="WQ53" s="61">
        <f t="shared" si="980"/>
        <v>0.107213852308903</v>
      </c>
      <c r="WR53" s="61">
        <f t="shared" si="980"/>
        <v>-0.189301123546911</v>
      </c>
      <c r="WS53" s="61">
        <f t="shared" si="980"/>
        <v>0.0213724716998566</v>
      </c>
      <c r="WT53" s="61">
        <f t="shared" si="980"/>
        <v>0.23547442209038</v>
      </c>
      <c r="WU53" s="61">
        <f t="shared" si="980"/>
        <v>-0.0302006800299153</v>
      </c>
      <c r="WV53" s="61">
        <f t="shared" si="980"/>
        <v>-0.0588100177832453</v>
      </c>
      <c r="WW53" s="61">
        <f t="shared" si="980"/>
        <v>0.221918462676623</v>
      </c>
      <c r="WX53" s="61">
        <f t="shared" si="980"/>
        <v>0.213745082098612</v>
      </c>
      <c r="WY53" s="61">
        <f t="shared" si="980"/>
        <v>0.191498927134038</v>
      </c>
      <c r="WZ53" s="61">
        <f t="shared" si="980"/>
        <v>-1.16582033504483</v>
      </c>
      <c r="XA53" s="61">
        <f t="shared" si="980"/>
        <v>0.171296192862382</v>
      </c>
      <c r="XB53" s="61">
        <f t="shared" si="980"/>
        <v>-0.149096827975804</v>
      </c>
      <c r="XC53" s="61">
        <f t="shared" si="980"/>
        <v>0</v>
      </c>
      <c r="XD53" s="61">
        <f t="shared" si="980"/>
        <v>0.138426966072332</v>
      </c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2"/>
    </row>
    <row r="54" s="18" customFormat="1" customHeight="1" spans="1:653">
      <c r="A54" s="67" t="s">
        <v>106</v>
      </c>
      <c r="B54" s="44" t="s">
        <v>107</v>
      </c>
      <c r="C54" s="45">
        <v>16890.1896515663</v>
      </c>
      <c r="D54" s="45">
        <v>154.083174431506</v>
      </c>
      <c r="E54" s="45">
        <v>8932.12200874201</v>
      </c>
      <c r="F54" s="45">
        <v>2574.56286176114</v>
      </c>
      <c r="G54" s="45">
        <v>796.017828138312</v>
      </c>
      <c r="H54" s="45">
        <v>5147.19182221564</v>
      </c>
      <c r="I54" s="45">
        <v>7887.84608430386</v>
      </c>
      <c r="J54" s="45">
        <v>506.266196723851</v>
      </c>
      <c r="K54" s="45">
        <v>0</v>
      </c>
      <c r="L54" s="46">
        <v>14619.1896996242</v>
      </c>
      <c r="M54" s="45">
        <v>952.659134313083</v>
      </c>
      <c r="N54" s="45">
        <v>1604.02847587081</v>
      </c>
      <c r="O54" s="45">
        <v>323.034102733788</v>
      </c>
      <c r="P54" s="45">
        <v>3935.9751189328</v>
      </c>
      <c r="Q54" s="46">
        <v>11651.7426559996</v>
      </c>
      <c r="R54" s="45">
        <v>5751.60040088978</v>
      </c>
      <c r="S54" s="79">
        <v>0</v>
      </c>
      <c r="T54" s="45">
        <v>8690.50764413549</v>
      </c>
      <c r="U54" s="45">
        <v>9414.7392680635</v>
      </c>
      <c r="V54" s="45">
        <v>4038.95085540059</v>
      </c>
      <c r="W54" s="45">
        <v>0</v>
      </c>
      <c r="X54" s="46">
        <v>0</v>
      </c>
      <c r="Y54" s="45">
        <v>0</v>
      </c>
      <c r="Z54" s="45"/>
      <c r="AA54" s="47">
        <f>SUM(C54:Z54)</f>
        <v>103870.706983846</v>
      </c>
      <c r="AB54" s="40">
        <f t="shared" ref="AB54:AZ54" si="981">IFERROR(C54/C$10,"")</f>
        <v>0.0549261027878763</v>
      </c>
      <c r="AC54" s="40">
        <f t="shared" si="981"/>
        <v>0.00926023466419456</v>
      </c>
      <c r="AD54" s="40">
        <f t="shared" si="981"/>
        <v>0.0498433961568571</v>
      </c>
      <c r="AE54" s="40">
        <f t="shared" si="981"/>
        <v>0.018058475217049</v>
      </c>
      <c r="AF54" s="40">
        <f t="shared" si="981"/>
        <v>0.00926023466419455</v>
      </c>
      <c r="AG54" s="40">
        <f t="shared" si="981"/>
        <v>0.034867508555774</v>
      </c>
      <c r="AH54" s="40">
        <f t="shared" si="981"/>
        <v>0.0180584752170491</v>
      </c>
      <c r="AI54" s="40">
        <f t="shared" si="981"/>
        <v>0.00926023466419455</v>
      </c>
      <c r="AJ54" s="40">
        <f t="shared" si="981"/>
        <v>0</v>
      </c>
      <c r="AK54" s="40">
        <f t="shared" si="981"/>
        <v>0.0434552168118575</v>
      </c>
      <c r="AL54" s="40">
        <f t="shared" si="981"/>
        <v>0.034867508555774</v>
      </c>
      <c r="AM54" s="40">
        <f t="shared" si="981"/>
        <v>0.0348675085557741</v>
      </c>
      <c r="AN54" s="40">
        <f t="shared" si="981"/>
        <v>0.163221904155801</v>
      </c>
      <c r="AO54" s="40">
        <f t="shared" si="981"/>
        <v>0.0348675085557742</v>
      </c>
      <c r="AP54" s="40">
        <f t="shared" si="981"/>
        <v>0.0392785579610039</v>
      </c>
      <c r="AQ54" s="40">
        <f t="shared" si="981"/>
        <v>0.163221904155801</v>
      </c>
      <c r="AR54" s="40" t="str">
        <f t="shared" si="981"/>
        <v/>
      </c>
      <c r="AS54" s="40">
        <f t="shared" si="981"/>
        <v>0.0303308012169988</v>
      </c>
      <c r="AT54" s="40">
        <f t="shared" si="981"/>
        <v>0.0460962890654903</v>
      </c>
      <c r="AU54" s="40">
        <f t="shared" si="981"/>
        <v>0.0460962890654904</v>
      </c>
      <c r="AV54" s="40" t="str">
        <f t="shared" si="981"/>
        <v/>
      </c>
      <c r="AW54" s="40" t="str">
        <f t="shared" si="981"/>
        <v/>
      </c>
      <c r="AX54" s="40" t="str">
        <f t="shared" si="981"/>
        <v/>
      </c>
      <c r="AY54" s="40" t="str">
        <f t="shared" si="981"/>
        <v/>
      </c>
      <c r="AZ54" s="41">
        <f t="shared" si="981"/>
        <v>0.036231997332324</v>
      </c>
      <c r="BA54" s="45">
        <v>8215.46258138205</v>
      </c>
      <c r="BB54" s="45">
        <v>150.71605646426</v>
      </c>
      <c r="BC54" s="45">
        <v>9439.05986320976</v>
      </c>
      <c r="BD54" s="45">
        <v>2437.88260010456</v>
      </c>
      <c r="BE54" s="45">
        <v>900.998517084133</v>
      </c>
      <c r="BF54" s="45">
        <v>5803.1746581211</v>
      </c>
      <c r="BG54" s="45">
        <v>7020.53901849026</v>
      </c>
      <c r="BH54" s="45">
        <v>599.251970474638</v>
      </c>
      <c r="BI54" s="45">
        <v>0</v>
      </c>
      <c r="BJ54" s="46">
        <v>12011.9705022292</v>
      </c>
      <c r="BK54" s="45">
        <v>891.000107793573</v>
      </c>
      <c r="BL54" s="45">
        <v>1190.1385115709</v>
      </c>
      <c r="BM54" s="45">
        <v>298.015953631112</v>
      </c>
      <c r="BN54" s="45">
        <v>3454.05715264183</v>
      </c>
      <c r="BO54" s="46">
        <v>12178.3484415419</v>
      </c>
      <c r="BP54" s="45">
        <v>6571.33969363991</v>
      </c>
      <c r="BQ54" s="79">
        <v>0</v>
      </c>
      <c r="BR54" s="46">
        <v>8525.46916179801</v>
      </c>
      <c r="BS54" s="46">
        <v>11045.0984862737</v>
      </c>
      <c r="BT54" s="46">
        <v>3702.11971116208</v>
      </c>
      <c r="BU54" s="45">
        <v>0</v>
      </c>
      <c r="BV54" s="45">
        <v>0</v>
      </c>
      <c r="BW54" s="45">
        <v>0</v>
      </c>
      <c r="BX54" s="45"/>
      <c r="BY54" s="47">
        <f>SUM(BA54:BX54)</f>
        <v>94434.642987613</v>
      </c>
      <c r="BZ54" s="40">
        <f t="shared" ref="BZ54:CX54" si="982">IFERROR(BA54/BA$10,"")</f>
        <v>0.0413129412674323</v>
      </c>
      <c r="CA54" s="40">
        <f t="shared" si="982"/>
        <v>0.0135707242558967</v>
      </c>
      <c r="CB54" s="40">
        <f t="shared" si="982"/>
        <v>0.0664766624885281</v>
      </c>
      <c r="CC54" s="40">
        <f t="shared" si="982"/>
        <v>0.0256896182189748</v>
      </c>
      <c r="CD54" s="40">
        <f t="shared" si="982"/>
        <v>0.0135707242558968</v>
      </c>
      <c r="CE54" s="40">
        <f t="shared" si="982"/>
        <v>0.0517221925210981</v>
      </c>
      <c r="CF54" s="40">
        <f t="shared" si="982"/>
        <v>0.0256896182189747</v>
      </c>
      <c r="CG54" s="40">
        <f t="shared" si="982"/>
        <v>0.0135707242558968</v>
      </c>
      <c r="CH54" s="40">
        <f t="shared" si="982"/>
        <v>0</v>
      </c>
      <c r="CI54" s="40">
        <f t="shared" si="982"/>
        <v>0.0672274217265099</v>
      </c>
      <c r="CJ54" s="40">
        <f t="shared" si="982"/>
        <v>0.051722192521098</v>
      </c>
      <c r="CK54" s="40">
        <f t="shared" si="982"/>
        <v>0.0517221925210982</v>
      </c>
      <c r="CL54" s="40">
        <f t="shared" si="982"/>
        <v>0.390738106242444</v>
      </c>
      <c r="CM54" s="40">
        <f t="shared" si="982"/>
        <v>0.0517221925210981</v>
      </c>
      <c r="CN54" s="40">
        <f t="shared" si="982"/>
        <v>0.0508031318226903</v>
      </c>
      <c r="CO54" s="40">
        <f t="shared" si="982"/>
        <v>0.390738106242443</v>
      </c>
      <c r="CP54" s="40" t="str">
        <f t="shared" si="982"/>
        <v/>
      </c>
      <c r="CQ54" s="40">
        <f t="shared" si="982"/>
        <v>0.0410753862743111</v>
      </c>
      <c r="CR54" s="40">
        <f t="shared" si="982"/>
        <v>0.0555667249107111</v>
      </c>
      <c r="CS54" s="40">
        <f t="shared" si="982"/>
        <v>0.0555667249107111</v>
      </c>
      <c r="CT54" s="40" t="str">
        <f t="shared" si="982"/>
        <v/>
      </c>
      <c r="CU54" s="40" t="str">
        <f t="shared" si="982"/>
        <v/>
      </c>
      <c r="CV54" s="40" t="str">
        <f t="shared" si="982"/>
        <v/>
      </c>
      <c r="CW54" s="40" t="str">
        <f t="shared" si="982"/>
        <v/>
      </c>
      <c r="CX54" s="41">
        <f t="shared" si="982"/>
        <v>0.0474609711695868</v>
      </c>
      <c r="CY54" s="48">
        <v>2262.21269567333</v>
      </c>
      <c r="CZ54" s="45">
        <v>303.930781888542</v>
      </c>
      <c r="DA54" s="45">
        <v>9707.7453799473</v>
      </c>
      <c r="DB54" s="45">
        <v>3049.38492372758</v>
      </c>
      <c r="DC54" s="45">
        <v>708.626863760468</v>
      </c>
      <c r="DD54" s="45">
        <v>2814.37188770676</v>
      </c>
      <c r="DE54" s="45">
        <v>6271.76092126402</v>
      </c>
      <c r="DF54" s="45">
        <v>874.975042864316</v>
      </c>
      <c r="DG54" s="45">
        <v>0</v>
      </c>
      <c r="DH54" s="46">
        <v>10676.1574737987</v>
      </c>
      <c r="DI54" s="45">
        <v>1514.04244582607</v>
      </c>
      <c r="DJ54" s="45">
        <v>2318.42933686322</v>
      </c>
      <c r="DK54" s="45">
        <v>137.726554275184</v>
      </c>
      <c r="DL54" s="45">
        <v>4850.69583093018</v>
      </c>
      <c r="DM54" s="46">
        <v>12275.8029789834</v>
      </c>
      <c r="DN54" s="45">
        <v>6483.48667256895</v>
      </c>
      <c r="DO54" s="45">
        <v>0</v>
      </c>
      <c r="DP54" s="46">
        <v>8511.69903122945</v>
      </c>
      <c r="DQ54" s="46">
        <v>8326.75046469532</v>
      </c>
      <c r="DR54" s="46">
        <v>3740.74167758802</v>
      </c>
      <c r="DS54" s="45">
        <v>0</v>
      </c>
      <c r="DT54" s="45">
        <v>0</v>
      </c>
      <c r="DU54" s="45">
        <v>0</v>
      </c>
      <c r="DV54" s="45"/>
      <c r="DW54" s="47">
        <f>SUM(CY54:DV54)</f>
        <v>84828.5409635908</v>
      </c>
      <c r="DX54" s="40">
        <f t="shared" ref="DX54:EV54" si="983">IFERROR(CY54/CY$10,"")</f>
        <v>0.00596128327582208</v>
      </c>
      <c r="DY54" s="40">
        <f t="shared" si="983"/>
        <v>0.00596128327582267</v>
      </c>
      <c r="DZ54" s="40">
        <f t="shared" si="983"/>
        <v>0.0280479422632525</v>
      </c>
      <c r="EA54" s="40">
        <f t="shared" si="983"/>
        <v>0.0119653825563986</v>
      </c>
      <c r="EB54" s="40">
        <f t="shared" si="983"/>
        <v>0.00596128327582306</v>
      </c>
      <c r="EC54" s="40">
        <f t="shared" si="983"/>
        <v>0.0119653825563981</v>
      </c>
      <c r="ED54" s="40">
        <f t="shared" si="983"/>
        <v>0.0119653825563974</v>
      </c>
      <c r="EE54" s="40">
        <f t="shared" si="983"/>
        <v>0.00596128327582314</v>
      </c>
      <c r="EF54" s="40">
        <f t="shared" si="983"/>
        <v>0</v>
      </c>
      <c r="EG54" s="40">
        <f t="shared" si="983"/>
        <v>0.0337490463926467</v>
      </c>
      <c r="EH54" s="40">
        <f t="shared" si="983"/>
        <v>0.032106331446084</v>
      </c>
      <c r="EI54" s="40">
        <f t="shared" si="983"/>
        <v>0.0321063314460839</v>
      </c>
      <c r="EJ54" s="40">
        <f t="shared" si="983"/>
        <v>0.376497510388409</v>
      </c>
      <c r="EK54" s="40">
        <f t="shared" si="983"/>
        <v>0.0321063314460845</v>
      </c>
      <c r="EL54" s="40">
        <f t="shared" si="983"/>
        <v>0.0230721721362445</v>
      </c>
      <c r="EM54" s="40">
        <f t="shared" si="983"/>
        <v>0.376497510388411</v>
      </c>
      <c r="EN54" s="40">
        <f t="shared" si="983"/>
        <v>0</v>
      </c>
      <c r="EO54" s="40">
        <f t="shared" si="983"/>
        <v>0.0190394585284238</v>
      </c>
      <c r="EP54" s="40">
        <f t="shared" si="983"/>
        <v>0.0259138604085691</v>
      </c>
      <c r="EQ54" s="40">
        <f t="shared" si="983"/>
        <v>0.0259138604085706</v>
      </c>
      <c r="ER54" s="40" t="str">
        <f t="shared" si="983"/>
        <v/>
      </c>
      <c r="ES54" s="40" t="str">
        <f t="shared" si="983"/>
        <v/>
      </c>
      <c r="ET54" s="40" t="str">
        <f t="shared" si="983"/>
        <v/>
      </c>
      <c r="EU54" s="40" t="str">
        <f t="shared" si="983"/>
        <v/>
      </c>
      <c r="EV54" s="41">
        <f t="shared" si="983"/>
        <v>0.0201461599867039</v>
      </c>
      <c r="EW54" s="45">
        <v>2130.70309288969</v>
      </c>
      <c r="EX54" s="45">
        <v>233.777365402448</v>
      </c>
      <c r="EY54" s="45">
        <v>9593.35320883894</v>
      </c>
      <c r="EZ54" s="45">
        <v>4019.99057675765</v>
      </c>
      <c r="FA54" s="45">
        <v>7215.48309657565</v>
      </c>
      <c r="FB54" s="45">
        <v>5171.07202467302</v>
      </c>
      <c r="FC54" s="45">
        <v>6020.52590890955</v>
      </c>
      <c r="FD54" s="45">
        <v>375.315494818505</v>
      </c>
      <c r="FE54" s="45">
        <v>0</v>
      </c>
      <c r="FF54" s="46">
        <v>12731.0949892443</v>
      </c>
      <c r="FG54" s="45">
        <v>1228.61144067134</v>
      </c>
      <c r="FH54" s="45">
        <v>1488.7652951312</v>
      </c>
      <c r="FI54" s="45">
        <v>0.608349208120261</v>
      </c>
      <c r="FJ54" s="45">
        <v>3811.36382194419</v>
      </c>
      <c r="FK54" s="46">
        <v>8546.18599522299</v>
      </c>
      <c r="FL54" s="45">
        <v>15.081785261267</v>
      </c>
      <c r="FM54" s="45">
        <v>0</v>
      </c>
      <c r="FN54" s="46">
        <v>13243.6076803499</v>
      </c>
      <c r="FO54" s="46">
        <v>10413.7781770011</v>
      </c>
      <c r="FP54" s="46">
        <v>4035.08670229279</v>
      </c>
      <c r="FQ54" s="45">
        <v>0</v>
      </c>
      <c r="FR54" s="45">
        <v>0</v>
      </c>
      <c r="FS54" s="45">
        <v>0</v>
      </c>
      <c r="FT54" s="45"/>
      <c r="FU54" s="47">
        <f>SUM(EW54:FT54)</f>
        <v>90274.4050051927</v>
      </c>
      <c r="FV54" s="40">
        <f t="shared" ref="FV54:GT54" si="984">IFERROR(EW54/EW$10,"")</f>
        <v>0.00685077937072309</v>
      </c>
      <c r="FW54" s="40">
        <f t="shared" si="984"/>
        <v>0.00685077937072355</v>
      </c>
      <c r="FX54" s="40">
        <f t="shared" si="984"/>
        <v>0.0332438542157631</v>
      </c>
      <c r="FY54" s="40">
        <f t="shared" si="984"/>
        <v>0.0135193412176313</v>
      </c>
      <c r="FZ54" s="40">
        <f t="shared" si="984"/>
        <v>0.0958392491776593</v>
      </c>
      <c r="GA54" s="40">
        <f t="shared" si="984"/>
        <v>0.0267708315412483</v>
      </c>
      <c r="GB54" s="40">
        <f t="shared" si="984"/>
        <v>0.0135193412176307</v>
      </c>
      <c r="GC54" s="40">
        <f t="shared" si="984"/>
        <v>0.00685077937072346</v>
      </c>
      <c r="GD54" s="40">
        <f t="shared" si="984"/>
        <v>0</v>
      </c>
      <c r="GE54" s="40">
        <f t="shared" si="984"/>
        <v>0.0349611871909025</v>
      </c>
      <c r="GF54" s="40">
        <f t="shared" si="984"/>
        <v>0.0267708315412486</v>
      </c>
      <c r="GG54" s="40">
        <f t="shared" si="984"/>
        <v>0.0267708315412486</v>
      </c>
      <c r="GH54" s="40">
        <f t="shared" si="984"/>
        <v>0.00685077937072366</v>
      </c>
      <c r="GI54" s="40">
        <f t="shared" si="984"/>
        <v>0.026770831541249</v>
      </c>
      <c r="GJ54" s="40">
        <f t="shared" si="984"/>
        <v>0.0165218867708212</v>
      </c>
      <c r="GK54" s="40">
        <f t="shared" si="984"/>
        <v>0.00685077937072365</v>
      </c>
      <c r="GL54" s="40">
        <f t="shared" si="984"/>
        <v>0</v>
      </c>
      <c r="GM54" s="40">
        <f t="shared" si="984"/>
        <v>0.0339909814982605</v>
      </c>
      <c r="GN54" s="40">
        <f t="shared" si="984"/>
        <v>0.0306839896229704</v>
      </c>
      <c r="GO54" s="40">
        <f t="shared" si="984"/>
        <v>0.0306839896229732</v>
      </c>
      <c r="GP54" s="40" t="str">
        <f t="shared" si="984"/>
        <v/>
      </c>
      <c r="GQ54" s="40" t="str">
        <f t="shared" si="984"/>
        <v/>
      </c>
      <c r="GR54" s="40" t="str">
        <f t="shared" si="984"/>
        <v/>
      </c>
      <c r="GS54" s="40" t="str">
        <f t="shared" si="984"/>
        <v/>
      </c>
      <c r="GT54" s="41">
        <f t="shared" si="984"/>
        <v>0.0233505056593255</v>
      </c>
      <c r="GU54" s="45">
        <v>2055.71605468721</v>
      </c>
      <c r="GV54" s="45">
        <v>176.532067209866</v>
      </c>
      <c r="GW54" s="45">
        <v>6404.74977400449</v>
      </c>
      <c r="GX54" s="45">
        <v>3999.86739521958</v>
      </c>
      <c r="GY54" s="45">
        <v>6721.27828844391</v>
      </c>
      <c r="GZ54" s="45">
        <v>5247.31456531806</v>
      </c>
      <c r="HA54" s="45">
        <v>7036.51859930436</v>
      </c>
      <c r="HB54" s="45">
        <v>103.170487730727</v>
      </c>
      <c r="HC54" s="45">
        <v>0</v>
      </c>
      <c r="HD54" s="46">
        <v>12320.853613811</v>
      </c>
      <c r="HE54" s="45">
        <v>1397.31049000813</v>
      </c>
      <c r="HF54" s="45">
        <v>1328.6693569347</v>
      </c>
      <c r="HG54" s="45">
        <v>0</v>
      </c>
      <c r="HH54" s="45">
        <v>3813.22583923102</v>
      </c>
      <c r="HI54" s="46">
        <v>14515.1730560826</v>
      </c>
      <c r="HJ54" s="45">
        <v>2.37033315372487</v>
      </c>
      <c r="HK54" s="45">
        <v>0</v>
      </c>
      <c r="HL54" s="46">
        <v>6417.70555969771</v>
      </c>
      <c r="HM54" s="46">
        <v>8383.00621998359</v>
      </c>
      <c r="HN54" s="46">
        <v>3762.62605000566</v>
      </c>
      <c r="HO54" s="45">
        <v>0</v>
      </c>
      <c r="HP54" s="46">
        <v>2383.86307371488</v>
      </c>
      <c r="HQ54" s="45">
        <v>0</v>
      </c>
      <c r="HR54" s="45"/>
      <c r="HS54" s="47">
        <f>SUM(GU54:HR54)</f>
        <v>86069.9508245412</v>
      </c>
      <c r="HT54" s="40">
        <f t="shared" ref="HT54:IR54" si="985">IFERROR(GU54/GU$10,"")</f>
        <v>0.00772095489812641</v>
      </c>
      <c r="HU54" s="40">
        <f t="shared" si="985"/>
        <v>0.00772095489812656</v>
      </c>
      <c r="HV54" s="40">
        <f t="shared" si="985"/>
        <v>0.0311898811592537</v>
      </c>
      <c r="HW54" s="40">
        <f t="shared" si="985"/>
        <v>0.015025843034914</v>
      </c>
      <c r="HX54" s="40">
        <f t="shared" si="985"/>
        <v>0.167131452942642</v>
      </c>
      <c r="HY54" s="40">
        <f t="shared" si="985"/>
        <v>0.0294261199975252</v>
      </c>
      <c r="HZ54" s="40">
        <f t="shared" si="985"/>
        <v>0.0150258430349136</v>
      </c>
      <c r="IA54" s="40">
        <f t="shared" si="985"/>
        <v>0.00772095489812667</v>
      </c>
      <c r="IB54" s="40">
        <f t="shared" si="985"/>
        <v>0</v>
      </c>
      <c r="IC54" s="40">
        <f t="shared" si="985"/>
        <v>0.0316852250197428</v>
      </c>
      <c r="ID54" s="40">
        <f t="shared" si="985"/>
        <v>0.0294261199975262</v>
      </c>
      <c r="IE54" s="40">
        <f t="shared" si="985"/>
        <v>0.0294261199975261</v>
      </c>
      <c r="IF54" s="40" t="str">
        <f t="shared" si="985"/>
        <v/>
      </c>
      <c r="IG54" s="40">
        <f t="shared" si="985"/>
        <v>0.0294261199975262</v>
      </c>
      <c r="IH54" s="40">
        <f t="shared" si="985"/>
        <v>0.027411932461884</v>
      </c>
      <c r="II54" s="40">
        <f t="shared" si="985"/>
        <v>0.00772095489812661</v>
      </c>
      <c r="IJ54" s="40">
        <f t="shared" si="985"/>
        <v>0</v>
      </c>
      <c r="IK54" s="40">
        <f t="shared" si="985"/>
        <v>0.014973635485741</v>
      </c>
      <c r="IL54" s="40">
        <f t="shared" si="985"/>
        <v>0.0262850297851324</v>
      </c>
      <c r="IM54" s="40">
        <f t="shared" si="985"/>
        <v>0.0262850297851335</v>
      </c>
      <c r="IN54" s="40">
        <f t="shared" si="985"/>
        <v>0</v>
      </c>
      <c r="IO54" s="40">
        <f t="shared" si="985"/>
        <v>0.0219649846030339</v>
      </c>
      <c r="IP54" s="40" t="str">
        <f t="shared" si="985"/>
        <v/>
      </c>
      <c r="IQ54" s="40" t="str">
        <f t="shared" si="985"/>
        <v/>
      </c>
      <c r="IR54" s="41">
        <f t="shared" si="985"/>
        <v>0.0225349245054955</v>
      </c>
      <c r="IS54" s="45">
        <v>7857.15871607225</v>
      </c>
      <c r="IT54" s="45">
        <v>608.099037198274</v>
      </c>
      <c r="IU54" s="45">
        <v>3506.3966355844</v>
      </c>
      <c r="IV54" s="45">
        <v>4304.8355699384</v>
      </c>
      <c r="IW54" s="45">
        <v>1204.66380996009</v>
      </c>
      <c r="IX54" s="45">
        <v>6502.68575356363</v>
      </c>
      <c r="IY54" s="45">
        <v>8847.12879538641</v>
      </c>
      <c r="IZ54" s="45">
        <v>947.288495822655</v>
      </c>
      <c r="JA54" s="45">
        <v>0</v>
      </c>
      <c r="JB54" s="46">
        <v>9773.13767050638</v>
      </c>
      <c r="JC54" s="45">
        <v>746.9588619833</v>
      </c>
      <c r="JD54" s="45">
        <v>845.22965251512</v>
      </c>
      <c r="JE54" s="45">
        <v>0</v>
      </c>
      <c r="JF54" s="45">
        <v>8365.58695233231</v>
      </c>
      <c r="JG54" s="46">
        <v>11887.6482896145</v>
      </c>
      <c r="JH54" s="45">
        <v>0</v>
      </c>
      <c r="JI54" s="45">
        <v>0</v>
      </c>
      <c r="JJ54" s="46">
        <v>8363.47483456811</v>
      </c>
      <c r="JK54" s="46">
        <v>7498.2846685288</v>
      </c>
      <c r="JL54" s="46">
        <v>6551.92210088142</v>
      </c>
      <c r="JM54" s="45">
        <v>0</v>
      </c>
      <c r="JN54" s="46">
        <v>3585.3019929505</v>
      </c>
      <c r="JO54" s="45">
        <v>0</v>
      </c>
      <c r="JP54" s="45"/>
      <c r="JQ54" s="47">
        <f>SUM(IS54:JP54)</f>
        <v>91395.8018374065</v>
      </c>
      <c r="JR54" s="40">
        <f t="shared" ref="JR54:KP54" si="986">IFERROR(IS54/IS$10,"")</f>
        <v>0.0324488393530861</v>
      </c>
      <c r="JS54" s="40">
        <f t="shared" si="986"/>
        <v>0.0324488393530857</v>
      </c>
      <c r="JT54" s="40">
        <f t="shared" si="986"/>
        <v>0.0208289794181454</v>
      </c>
      <c r="JU54" s="40">
        <f t="shared" si="986"/>
        <v>0.0208289794181436</v>
      </c>
      <c r="JV54" s="40">
        <f t="shared" si="986"/>
        <v>0.0324488393530852</v>
      </c>
      <c r="JW54" s="40">
        <f t="shared" si="986"/>
        <v>0.0324488393530844</v>
      </c>
      <c r="JX54" s="40">
        <f t="shared" si="986"/>
        <v>0.0208289794181418</v>
      </c>
      <c r="JY54" s="40">
        <f t="shared" si="986"/>
        <v>0.0682701417253355</v>
      </c>
      <c r="JZ54" s="40">
        <f t="shared" si="986"/>
        <v>0</v>
      </c>
      <c r="KA54" s="40">
        <f t="shared" si="986"/>
        <v>0.029011944424506</v>
      </c>
      <c r="KB54" s="40">
        <f t="shared" si="986"/>
        <v>0.0208289794181423</v>
      </c>
      <c r="KC54" s="40">
        <f t="shared" si="986"/>
        <v>0.0342878444085481</v>
      </c>
      <c r="KD54" s="40" t="str">
        <f t="shared" si="986"/>
        <v/>
      </c>
      <c r="KE54" s="40">
        <f t="shared" si="986"/>
        <v>0.0682701417253373</v>
      </c>
      <c r="KF54" s="40">
        <f t="shared" si="986"/>
        <v>0.0290119444245077</v>
      </c>
      <c r="KG54" s="40" t="str">
        <f t="shared" si="986"/>
        <v/>
      </c>
      <c r="KH54" s="40">
        <f t="shared" si="986"/>
        <v>0</v>
      </c>
      <c r="KI54" s="40">
        <f t="shared" si="986"/>
        <v>0.0212684768705355</v>
      </c>
      <c r="KJ54" s="40">
        <f t="shared" si="986"/>
        <v>0.0339464514313159</v>
      </c>
      <c r="KK54" s="40">
        <f t="shared" si="986"/>
        <v>0.0339464514313171</v>
      </c>
      <c r="KL54" s="40">
        <f t="shared" si="986"/>
        <v>0</v>
      </c>
      <c r="KM54" s="40">
        <f t="shared" si="986"/>
        <v>0.0339464514313172</v>
      </c>
      <c r="KN54" s="40">
        <f t="shared" si="986"/>
        <v>0</v>
      </c>
      <c r="KO54" s="40" t="str">
        <f t="shared" si="986"/>
        <v/>
      </c>
      <c r="KP54" s="41">
        <f t="shared" si="986"/>
        <v>0.026743692733361</v>
      </c>
      <c r="KQ54" s="45"/>
      <c r="KR54" s="45"/>
      <c r="KS54" s="45"/>
      <c r="KT54" s="45"/>
      <c r="KU54" s="45"/>
      <c r="KV54" s="45"/>
      <c r="KW54" s="45"/>
      <c r="KX54" s="45"/>
      <c r="KY54" s="45"/>
      <c r="KZ54" s="45"/>
      <c r="LA54" s="45"/>
      <c r="LB54" s="45"/>
      <c r="LC54" s="45"/>
      <c r="LD54" s="45"/>
      <c r="LE54" s="45"/>
      <c r="LF54" s="45"/>
      <c r="LG54" s="45"/>
      <c r="LH54" s="45"/>
      <c r="LI54" s="45"/>
      <c r="LJ54" s="45"/>
      <c r="LK54" s="45"/>
      <c r="LL54" s="45"/>
      <c r="LM54" s="45"/>
      <c r="LN54" s="45"/>
      <c r="LO54" s="47">
        <f>SUM(KQ54:LN54)</f>
        <v>0</v>
      </c>
      <c r="LP54" s="40" t="str">
        <f t="shared" ref="LP54:MN54" si="987">IFERROR(KQ54/KQ$10,"")</f>
        <v/>
      </c>
      <c r="LQ54" s="40" t="str">
        <f t="shared" si="987"/>
        <v/>
      </c>
      <c r="LR54" s="40" t="str">
        <f t="shared" si="987"/>
        <v/>
      </c>
      <c r="LS54" s="40" t="str">
        <f t="shared" si="987"/>
        <v/>
      </c>
      <c r="LT54" s="40" t="str">
        <f t="shared" si="987"/>
        <v/>
      </c>
      <c r="LU54" s="40" t="str">
        <f t="shared" si="987"/>
        <v/>
      </c>
      <c r="LV54" s="40" t="str">
        <f t="shared" si="987"/>
        <v/>
      </c>
      <c r="LW54" s="40" t="str">
        <f t="shared" si="987"/>
        <v/>
      </c>
      <c r="LX54" s="40" t="str">
        <f t="shared" si="987"/>
        <v/>
      </c>
      <c r="LY54" s="40" t="str">
        <f t="shared" si="987"/>
        <v/>
      </c>
      <c r="LZ54" s="40" t="str">
        <f t="shared" si="987"/>
        <v/>
      </c>
      <c r="MA54" s="40" t="str">
        <f t="shared" si="987"/>
        <v/>
      </c>
      <c r="MB54" s="40" t="str">
        <f t="shared" si="987"/>
        <v/>
      </c>
      <c r="MC54" s="40" t="str">
        <f t="shared" si="987"/>
        <v/>
      </c>
      <c r="MD54" s="40" t="str">
        <f t="shared" si="987"/>
        <v/>
      </c>
      <c r="ME54" s="40" t="str">
        <f t="shared" si="987"/>
        <v/>
      </c>
      <c r="MF54" s="40" t="str">
        <f t="shared" si="987"/>
        <v/>
      </c>
      <c r="MG54" s="40" t="str">
        <f t="shared" si="987"/>
        <v/>
      </c>
      <c r="MH54" s="40" t="str">
        <f t="shared" si="987"/>
        <v/>
      </c>
      <c r="MI54" s="40" t="str">
        <f t="shared" si="987"/>
        <v/>
      </c>
      <c r="MJ54" s="40" t="str">
        <f t="shared" si="987"/>
        <v/>
      </c>
      <c r="MK54" s="40" t="str">
        <f t="shared" si="987"/>
        <v/>
      </c>
      <c r="ML54" s="40" t="str">
        <f t="shared" si="987"/>
        <v/>
      </c>
      <c r="MM54" s="40" t="str">
        <f t="shared" si="987"/>
        <v/>
      </c>
      <c r="MN54" s="41" t="str">
        <f t="shared" si="987"/>
        <v/>
      </c>
      <c r="MO54" s="45"/>
      <c r="MP54" s="45"/>
      <c r="MQ54" s="45"/>
      <c r="MR54" s="45"/>
      <c r="MS54" s="45"/>
      <c r="MT54" s="45"/>
      <c r="MU54" s="45"/>
      <c r="MV54" s="45"/>
      <c r="MW54" s="45"/>
      <c r="MX54" s="45"/>
      <c r="MY54" s="45"/>
      <c r="MZ54" s="45"/>
      <c r="NA54" s="45"/>
      <c r="NB54" s="45"/>
      <c r="NC54" s="45"/>
      <c r="ND54" s="45"/>
      <c r="NE54" s="45"/>
      <c r="NF54" s="45"/>
      <c r="NG54" s="45"/>
      <c r="NH54" s="45"/>
      <c r="NI54" s="45"/>
      <c r="NJ54" s="45"/>
      <c r="NK54" s="45"/>
      <c r="NL54" s="45"/>
      <c r="NM54" s="47">
        <f>SUM(MO54:NL54)</f>
        <v>0</v>
      </c>
      <c r="NN54" s="40" t="str">
        <f t="shared" ref="NN54:OL54" si="988">IFERROR(MO54/MO$10,"")</f>
        <v/>
      </c>
      <c r="NO54" s="40" t="str">
        <f t="shared" si="988"/>
        <v/>
      </c>
      <c r="NP54" s="40" t="str">
        <f t="shared" si="988"/>
        <v/>
      </c>
      <c r="NQ54" s="40" t="str">
        <f t="shared" si="988"/>
        <v/>
      </c>
      <c r="NR54" s="40" t="str">
        <f t="shared" si="988"/>
        <v/>
      </c>
      <c r="NS54" s="40" t="str">
        <f t="shared" si="988"/>
        <v/>
      </c>
      <c r="NT54" s="40" t="str">
        <f t="shared" si="988"/>
        <v/>
      </c>
      <c r="NU54" s="40" t="str">
        <f t="shared" si="988"/>
        <v/>
      </c>
      <c r="NV54" s="40" t="str">
        <f t="shared" si="988"/>
        <v/>
      </c>
      <c r="NW54" s="40" t="str">
        <f t="shared" si="988"/>
        <v/>
      </c>
      <c r="NX54" s="40" t="str">
        <f t="shared" si="988"/>
        <v/>
      </c>
      <c r="NY54" s="40" t="str">
        <f t="shared" si="988"/>
        <v/>
      </c>
      <c r="NZ54" s="40" t="str">
        <f t="shared" si="988"/>
        <v/>
      </c>
      <c r="OA54" s="40" t="str">
        <f t="shared" si="988"/>
        <v/>
      </c>
      <c r="OB54" s="40" t="str">
        <f t="shared" si="988"/>
        <v/>
      </c>
      <c r="OC54" s="40" t="str">
        <f t="shared" si="988"/>
        <v/>
      </c>
      <c r="OD54" s="40" t="str">
        <f t="shared" si="988"/>
        <v/>
      </c>
      <c r="OE54" s="40" t="str">
        <f t="shared" si="988"/>
        <v/>
      </c>
      <c r="OF54" s="40" t="str">
        <f t="shared" si="988"/>
        <v/>
      </c>
      <c r="OG54" s="40" t="str">
        <f t="shared" si="988"/>
        <v/>
      </c>
      <c r="OH54" s="40" t="str">
        <f t="shared" si="988"/>
        <v/>
      </c>
      <c r="OI54" s="40" t="str">
        <f t="shared" si="988"/>
        <v/>
      </c>
      <c r="OJ54" s="40" t="str">
        <f t="shared" si="988"/>
        <v/>
      </c>
      <c r="OK54" s="40" t="str">
        <f t="shared" si="988"/>
        <v/>
      </c>
      <c r="OL54" s="41" t="str">
        <f t="shared" si="988"/>
        <v/>
      </c>
      <c r="OM54" s="45"/>
      <c r="ON54" s="45"/>
      <c r="OO54" s="45"/>
      <c r="OP54" s="45"/>
      <c r="OQ54" s="45"/>
      <c r="OR54" s="45"/>
      <c r="OS54" s="45"/>
      <c r="OT54" s="45"/>
      <c r="OU54" s="45"/>
      <c r="OV54" s="45"/>
      <c r="OW54" s="45"/>
      <c r="OX54" s="45"/>
      <c r="OY54" s="45"/>
      <c r="OZ54" s="45"/>
      <c r="PA54" s="45"/>
      <c r="PB54" s="45"/>
      <c r="PC54" s="45"/>
      <c r="PD54" s="45"/>
      <c r="PE54" s="45"/>
      <c r="PF54" s="45"/>
      <c r="PG54" s="45"/>
      <c r="PH54" s="45"/>
      <c r="PI54" s="45"/>
      <c r="PJ54" s="45"/>
      <c r="PK54" s="47">
        <f>SUM(OM54:PJ54)</f>
        <v>0</v>
      </c>
      <c r="PL54" s="40" t="str">
        <f t="shared" ref="PL54:QJ54" si="989">IFERROR(OM54/OM$10,"")</f>
        <v/>
      </c>
      <c r="PM54" s="40" t="str">
        <f t="shared" si="989"/>
        <v/>
      </c>
      <c r="PN54" s="40" t="str">
        <f t="shared" si="989"/>
        <v/>
      </c>
      <c r="PO54" s="40" t="str">
        <f t="shared" si="989"/>
        <v/>
      </c>
      <c r="PP54" s="40" t="str">
        <f t="shared" si="989"/>
        <v/>
      </c>
      <c r="PQ54" s="40" t="str">
        <f t="shared" si="989"/>
        <v/>
      </c>
      <c r="PR54" s="40" t="str">
        <f t="shared" si="989"/>
        <v/>
      </c>
      <c r="PS54" s="40" t="str">
        <f t="shared" si="989"/>
        <v/>
      </c>
      <c r="PT54" s="40" t="str">
        <f t="shared" si="989"/>
        <v/>
      </c>
      <c r="PU54" s="40" t="str">
        <f t="shared" si="989"/>
        <v/>
      </c>
      <c r="PV54" s="40" t="str">
        <f t="shared" si="989"/>
        <v/>
      </c>
      <c r="PW54" s="40" t="str">
        <f t="shared" si="989"/>
        <v/>
      </c>
      <c r="PX54" s="40" t="str">
        <f t="shared" si="989"/>
        <v/>
      </c>
      <c r="PY54" s="40" t="str">
        <f t="shared" si="989"/>
        <v/>
      </c>
      <c r="PZ54" s="40" t="str">
        <f t="shared" si="989"/>
        <v/>
      </c>
      <c r="QA54" s="40" t="str">
        <f t="shared" si="989"/>
        <v/>
      </c>
      <c r="QB54" s="40" t="str">
        <f t="shared" si="989"/>
        <v/>
      </c>
      <c r="QC54" s="40" t="str">
        <f t="shared" si="989"/>
        <v/>
      </c>
      <c r="QD54" s="40" t="str">
        <f t="shared" si="989"/>
        <v/>
      </c>
      <c r="QE54" s="40" t="str">
        <f t="shared" si="989"/>
        <v/>
      </c>
      <c r="QF54" s="40" t="str">
        <f t="shared" si="989"/>
        <v/>
      </c>
      <c r="QG54" s="40" t="str">
        <f t="shared" si="989"/>
        <v/>
      </c>
      <c r="QH54" s="40" t="str">
        <f t="shared" si="989"/>
        <v/>
      </c>
      <c r="QI54" s="40" t="str">
        <f t="shared" si="989"/>
        <v/>
      </c>
      <c r="QJ54" s="41" t="str">
        <f t="shared" si="989"/>
        <v/>
      </c>
      <c r="QK54" s="45"/>
      <c r="QL54" s="45"/>
      <c r="QM54" s="45"/>
      <c r="QN54" s="45"/>
      <c r="QO54" s="45"/>
      <c r="QP54" s="45"/>
      <c r="QQ54" s="45"/>
      <c r="QR54" s="45"/>
      <c r="QS54" s="45"/>
      <c r="QT54" s="45"/>
      <c r="QU54" s="45"/>
      <c r="QV54" s="45"/>
      <c r="QW54" s="45"/>
      <c r="QX54" s="45"/>
      <c r="QY54" s="45"/>
      <c r="QZ54" s="45"/>
      <c r="RA54" s="45"/>
      <c r="RB54" s="45"/>
      <c r="RC54" s="45"/>
      <c r="RD54" s="45"/>
      <c r="RE54" s="45"/>
      <c r="RF54" s="45"/>
      <c r="RG54" s="45"/>
      <c r="RH54" s="45"/>
      <c r="RI54" s="47">
        <f>SUM(QK54:RH54)</f>
        <v>0</v>
      </c>
      <c r="RJ54" s="40" t="str">
        <f t="shared" ref="RJ54:SH54" si="990">IFERROR(QK54/QK$10,"")</f>
        <v/>
      </c>
      <c r="RK54" s="40" t="str">
        <f t="shared" si="990"/>
        <v/>
      </c>
      <c r="RL54" s="40" t="str">
        <f t="shared" si="990"/>
        <v/>
      </c>
      <c r="RM54" s="40" t="str">
        <f t="shared" si="990"/>
        <v/>
      </c>
      <c r="RN54" s="40" t="str">
        <f t="shared" si="990"/>
        <v/>
      </c>
      <c r="RO54" s="40" t="str">
        <f t="shared" si="990"/>
        <v/>
      </c>
      <c r="RP54" s="40" t="str">
        <f t="shared" si="990"/>
        <v/>
      </c>
      <c r="RQ54" s="40" t="str">
        <f t="shared" si="990"/>
        <v/>
      </c>
      <c r="RR54" s="40" t="str">
        <f t="shared" si="990"/>
        <v/>
      </c>
      <c r="RS54" s="40" t="str">
        <f t="shared" si="990"/>
        <v/>
      </c>
      <c r="RT54" s="40" t="str">
        <f t="shared" si="990"/>
        <v/>
      </c>
      <c r="RU54" s="40" t="str">
        <f t="shared" si="990"/>
        <v/>
      </c>
      <c r="RV54" s="40" t="str">
        <f t="shared" si="990"/>
        <v/>
      </c>
      <c r="RW54" s="40" t="str">
        <f t="shared" si="990"/>
        <v/>
      </c>
      <c r="RX54" s="40" t="str">
        <f t="shared" si="990"/>
        <v/>
      </c>
      <c r="RY54" s="40" t="str">
        <f t="shared" si="990"/>
        <v/>
      </c>
      <c r="RZ54" s="40" t="str">
        <f t="shared" si="990"/>
        <v/>
      </c>
      <c r="SA54" s="40" t="str">
        <f t="shared" si="990"/>
        <v/>
      </c>
      <c r="SB54" s="40" t="str">
        <f t="shared" si="990"/>
        <v/>
      </c>
      <c r="SC54" s="40" t="str">
        <f t="shared" si="990"/>
        <v/>
      </c>
      <c r="SD54" s="40" t="str">
        <f t="shared" si="990"/>
        <v/>
      </c>
      <c r="SE54" s="40" t="str">
        <f t="shared" si="990"/>
        <v/>
      </c>
      <c r="SF54" s="40" t="str">
        <f t="shared" si="990"/>
        <v/>
      </c>
      <c r="SG54" s="40" t="str">
        <f t="shared" si="990"/>
        <v/>
      </c>
      <c r="SH54" s="41" t="str">
        <f t="shared" si="990"/>
        <v/>
      </c>
      <c r="SI54" s="45"/>
      <c r="SJ54" s="45"/>
      <c r="SK54" s="45"/>
      <c r="SL54" s="45"/>
      <c r="SM54" s="45"/>
      <c r="SN54" s="45"/>
      <c r="SO54" s="45"/>
      <c r="SP54" s="45"/>
      <c r="SQ54" s="45"/>
      <c r="SR54" s="45"/>
      <c r="SS54" s="45"/>
      <c r="ST54" s="45"/>
      <c r="SU54" s="45"/>
      <c r="SV54" s="45"/>
      <c r="SW54" s="45"/>
      <c r="SX54" s="45"/>
      <c r="SY54" s="45"/>
      <c r="SZ54" s="45"/>
      <c r="TA54" s="45"/>
      <c r="TB54" s="45"/>
      <c r="TC54" s="45"/>
      <c r="TD54" s="45"/>
      <c r="TE54" s="45"/>
      <c r="TF54" s="45"/>
      <c r="TG54" s="47">
        <f>SUM(SI54:TF54)</f>
        <v>0</v>
      </c>
      <c r="TH54" s="40" t="str">
        <f t="shared" ref="TH54:UA54" si="991">IFERROR(SI54/SI$10,"")</f>
        <v/>
      </c>
      <c r="TI54" s="40" t="str">
        <f t="shared" si="991"/>
        <v/>
      </c>
      <c r="TJ54" s="40" t="str">
        <f t="shared" si="991"/>
        <v/>
      </c>
      <c r="TK54" s="40" t="str">
        <f t="shared" si="991"/>
        <v/>
      </c>
      <c r="TL54" s="40" t="str">
        <f t="shared" si="991"/>
        <v/>
      </c>
      <c r="TM54" s="40" t="str">
        <f t="shared" si="991"/>
        <v/>
      </c>
      <c r="TN54" s="40" t="str">
        <f t="shared" si="991"/>
        <v/>
      </c>
      <c r="TO54" s="40" t="str">
        <f t="shared" si="991"/>
        <v/>
      </c>
      <c r="TP54" s="40" t="str">
        <f t="shared" si="991"/>
        <v/>
      </c>
      <c r="TQ54" s="40" t="str">
        <f t="shared" si="991"/>
        <v/>
      </c>
      <c r="TR54" s="40" t="str">
        <f t="shared" si="991"/>
        <v/>
      </c>
      <c r="TS54" s="40" t="str">
        <f t="shared" si="991"/>
        <v/>
      </c>
      <c r="TT54" s="40" t="str">
        <f t="shared" si="991"/>
        <v/>
      </c>
      <c r="TU54" s="40" t="str">
        <f t="shared" si="991"/>
        <v/>
      </c>
      <c r="TV54" s="40" t="str">
        <f t="shared" si="991"/>
        <v/>
      </c>
      <c r="TW54" s="40" t="str">
        <f t="shared" si="991"/>
        <v/>
      </c>
      <c r="TX54" s="40" t="str">
        <f t="shared" si="991"/>
        <v/>
      </c>
      <c r="TY54" s="40" t="str">
        <f t="shared" si="991"/>
        <v/>
      </c>
      <c r="TZ54" s="40" t="str">
        <f t="shared" si="991"/>
        <v/>
      </c>
      <c r="UA54" s="40" t="str">
        <f t="shared" si="991"/>
        <v/>
      </c>
      <c r="UB54" s="40" t="str">
        <f t="shared" ref="UB54:UG54" si="992">IFERROR(TB54/TB$10,"")</f>
        <v/>
      </c>
      <c r="UC54" s="40" t="str">
        <f t="shared" si="992"/>
        <v/>
      </c>
      <c r="UD54" s="40" t="str">
        <f t="shared" si="992"/>
        <v/>
      </c>
      <c r="UE54" s="40" t="str">
        <f t="shared" si="992"/>
        <v/>
      </c>
      <c r="UF54" s="40" t="str">
        <f t="shared" si="992"/>
        <v/>
      </c>
      <c r="UG54" s="41" t="str">
        <f t="shared" si="992"/>
        <v/>
      </c>
      <c r="UH54" s="45"/>
      <c r="UI54" s="45"/>
      <c r="UJ54" s="45"/>
      <c r="UK54" s="45"/>
      <c r="UL54" s="45"/>
      <c r="UM54" s="45"/>
      <c r="UN54" s="45"/>
      <c r="UO54" s="45"/>
      <c r="UP54" s="45"/>
      <c r="UQ54" s="45"/>
      <c r="UR54" s="45"/>
      <c r="US54" s="45"/>
      <c r="UT54" s="45"/>
      <c r="UU54" s="45"/>
      <c r="UV54" s="45"/>
      <c r="UW54" s="45"/>
      <c r="UX54" s="45"/>
      <c r="UY54" s="45"/>
      <c r="UZ54" s="45"/>
      <c r="VA54" s="45"/>
      <c r="VB54" s="45"/>
      <c r="VC54" s="45"/>
      <c r="VD54" s="45"/>
      <c r="VE54" s="45"/>
      <c r="VF54" s="47">
        <f>SUM(UH54:VE54)</f>
        <v>0</v>
      </c>
      <c r="VG54" s="40" t="str">
        <f t="shared" ref="VG54:WE54" si="993">IFERROR(UH54/UH$10,"")</f>
        <v/>
      </c>
      <c r="VH54" s="40" t="str">
        <f t="shared" si="993"/>
        <v/>
      </c>
      <c r="VI54" s="40" t="str">
        <f t="shared" si="993"/>
        <v/>
      </c>
      <c r="VJ54" s="40" t="str">
        <f t="shared" si="993"/>
        <v/>
      </c>
      <c r="VK54" s="40" t="str">
        <f t="shared" si="993"/>
        <v/>
      </c>
      <c r="VL54" s="40" t="str">
        <f t="shared" si="993"/>
        <v/>
      </c>
      <c r="VM54" s="40" t="str">
        <f t="shared" si="993"/>
        <v/>
      </c>
      <c r="VN54" s="40" t="str">
        <f t="shared" si="993"/>
        <v/>
      </c>
      <c r="VO54" s="40" t="str">
        <f t="shared" si="993"/>
        <v/>
      </c>
      <c r="VP54" s="40" t="str">
        <f t="shared" si="993"/>
        <v/>
      </c>
      <c r="VQ54" s="40" t="str">
        <f t="shared" si="993"/>
        <v/>
      </c>
      <c r="VR54" s="40" t="str">
        <f t="shared" si="993"/>
        <v/>
      </c>
      <c r="VS54" s="40" t="str">
        <f t="shared" si="993"/>
        <v/>
      </c>
      <c r="VT54" s="40" t="str">
        <f t="shared" si="993"/>
        <v/>
      </c>
      <c r="VU54" s="40" t="str">
        <f t="shared" si="993"/>
        <v/>
      </c>
      <c r="VV54" s="40" t="str">
        <f t="shared" si="993"/>
        <v/>
      </c>
      <c r="VW54" s="40" t="str">
        <f t="shared" si="993"/>
        <v/>
      </c>
      <c r="VX54" s="40" t="str">
        <f t="shared" si="993"/>
        <v/>
      </c>
      <c r="VY54" s="40" t="str">
        <f t="shared" si="993"/>
        <v/>
      </c>
      <c r="VZ54" s="40" t="str">
        <f t="shared" si="993"/>
        <v/>
      </c>
      <c r="WA54" s="40" t="str">
        <f t="shared" si="993"/>
        <v/>
      </c>
      <c r="WB54" s="40" t="str">
        <f t="shared" si="993"/>
        <v/>
      </c>
      <c r="WC54" s="40" t="str">
        <f t="shared" si="993"/>
        <v/>
      </c>
      <c r="WD54" s="40" t="str">
        <f t="shared" si="993"/>
        <v/>
      </c>
      <c r="WE54" s="41" t="str">
        <f t="shared" si="993"/>
        <v/>
      </c>
      <c r="WF54" s="45">
        <f t="shared" ref="WF54:XC54" si="994">SUMIF($C$2:$WE$2,WF$2,$C54:$WE54)</f>
        <v>39411.4427922708</v>
      </c>
      <c r="WG54" s="45">
        <f t="shared" si="994"/>
        <v>1627.1384825949</v>
      </c>
      <c r="WH54" s="45">
        <f t="shared" si="994"/>
        <v>47583.4268703269</v>
      </c>
      <c r="WI54" s="45">
        <f t="shared" si="994"/>
        <v>20386.5239275089</v>
      </c>
      <c r="WJ54" s="45">
        <f t="shared" si="994"/>
        <v>17547.0684039626</v>
      </c>
      <c r="WK54" s="45">
        <f t="shared" si="994"/>
        <v>30685.8107115982</v>
      </c>
      <c r="WL54" s="45">
        <f t="shared" si="994"/>
        <v>43084.3193276585</v>
      </c>
      <c r="WM54" s="45">
        <f t="shared" si="994"/>
        <v>3406.26768843469</v>
      </c>
      <c r="WN54" s="45">
        <f t="shared" si="994"/>
        <v>0</v>
      </c>
      <c r="WO54" s="45">
        <f t="shared" si="994"/>
        <v>72132.4039492138</v>
      </c>
      <c r="WP54" s="45">
        <f t="shared" si="994"/>
        <v>6730.5824805955</v>
      </c>
      <c r="WQ54" s="45">
        <f t="shared" si="994"/>
        <v>8775.26062888595</v>
      </c>
      <c r="WR54" s="45">
        <f t="shared" si="994"/>
        <v>759.384959848204</v>
      </c>
      <c r="WS54" s="45">
        <f t="shared" si="994"/>
        <v>28230.9047160123</v>
      </c>
      <c r="WT54" s="45">
        <f t="shared" si="994"/>
        <v>71054.901417445</v>
      </c>
      <c r="WU54" s="45">
        <f t="shared" si="994"/>
        <v>18823.8788855136</v>
      </c>
      <c r="WV54" s="45">
        <f t="shared" si="994"/>
        <v>0</v>
      </c>
      <c r="WW54" s="45">
        <f t="shared" si="994"/>
        <v>53752.4639117787</v>
      </c>
      <c r="WX54" s="45">
        <f t="shared" si="994"/>
        <v>55081.657284546</v>
      </c>
      <c r="WY54" s="45">
        <f t="shared" si="994"/>
        <v>25831.4470973306</v>
      </c>
      <c r="WZ54" s="45">
        <f t="shared" si="994"/>
        <v>0</v>
      </c>
      <c r="XA54" s="45">
        <f t="shared" si="994"/>
        <v>5969.16506666538</v>
      </c>
      <c r="XB54" s="45">
        <f t="shared" si="994"/>
        <v>0</v>
      </c>
      <c r="XC54" s="45">
        <f t="shared" si="994"/>
        <v>0</v>
      </c>
      <c r="XD54" s="47">
        <f>SUM(WF54:XC54)</f>
        <v>550874.04860219</v>
      </c>
      <c r="XE54" s="40">
        <f t="shared" ref="XE54:YC54" si="995">IFERROR(WF54/WF$10,"")</f>
        <v>0.0231117104604463</v>
      </c>
      <c r="XF54" s="40">
        <f t="shared" si="995"/>
        <v>0.010534519417506</v>
      </c>
      <c r="XG54" s="40">
        <f t="shared" si="995"/>
        <v>0.0357885465526583</v>
      </c>
      <c r="XH54" s="40">
        <f t="shared" si="995"/>
        <v>0.0161472062130579</v>
      </c>
      <c r="XI54" s="40">
        <f t="shared" si="995"/>
        <v>0.0413989384623183</v>
      </c>
      <c r="XJ54" s="40">
        <f t="shared" si="995"/>
        <v>0.0287613774548399</v>
      </c>
      <c r="XK54" s="40">
        <f t="shared" si="995"/>
        <v>0.0167473258353147</v>
      </c>
      <c r="XL54" s="40">
        <f t="shared" si="995"/>
        <v>0.0103967754839088</v>
      </c>
      <c r="XM54" s="40">
        <f t="shared" si="995"/>
        <v>0</v>
      </c>
      <c r="XN54" s="40">
        <f t="shared" si="995"/>
        <v>0.0375434828352518</v>
      </c>
      <c r="XO54" s="40">
        <f t="shared" si="995"/>
        <v>0.030462484965125</v>
      </c>
      <c r="XP54" s="40">
        <f t="shared" si="995"/>
        <v>0.0329105307528466</v>
      </c>
      <c r="XQ54" s="40">
        <f t="shared" si="995"/>
        <v>0.237573585401231</v>
      </c>
      <c r="XR54" s="40">
        <f t="shared" si="995"/>
        <v>0.038926297804009</v>
      </c>
      <c r="XS54" s="40">
        <f t="shared" si="995"/>
        <v>0.0281410426091307</v>
      </c>
      <c r="XT54" s="40">
        <f t="shared" si="995"/>
        <v>0.262226966610615</v>
      </c>
      <c r="XU54" s="40">
        <f t="shared" si="995"/>
        <v>0</v>
      </c>
      <c r="XV54" s="40">
        <f t="shared" si="995"/>
        <v>0.0249710472987967</v>
      </c>
      <c r="XW54" s="40">
        <f t="shared" si="995"/>
        <v>0.0343500914004517</v>
      </c>
      <c r="XX54" s="40">
        <f t="shared" si="995"/>
        <v>0.0337112110946963</v>
      </c>
      <c r="XY54" s="40">
        <f t="shared" si="995"/>
        <v>0</v>
      </c>
      <c r="XZ54" s="40">
        <f t="shared" si="995"/>
        <v>0.0278742060830097</v>
      </c>
      <c r="YA54" s="40">
        <f t="shared" si="995"/>
        <v>0</v>
      </c>
      <c r="YB54" s="40" t="str">
        <f t="shared" si="995"/>
        <v/>
      </c>
      <c r="YC54" s="41">
        <f t="shared" si="995"/>
        <v>0.0273113612252783</v>
      </c>
    </row>
    <row r="55" s="18" customFormat="1" customHeight="1" spans="1:653">
      <c r="A55" s="67"/>
      <c r="B55" s="44" t="s">
        <v>108</v>
      </c>
      <c r="C55" s="45"/>
      <c r="D55" s="45"/>
      <c r="E55" s="45"/>
      <c r="F55" s="45"/>
      <c r="G55" s="45"/>
      <c r="H55" s="45"/>
      <c r="I55" s="45"/>
      <c r="J55" s="45"/>
      <c r="K55" s="45"/>
      <c r="L55" s="46"/>
      <c r="M55" s="45"/>
      <c r="N55" s="45"/>
      <c r="O55" s="45"/>
      <c r="P55" s="45"/>
      <c r="Q55" s="46"/>
      <c r="R55" s="45"/>
      <c r="S55" s="40" t="str">
        <f>IFERROR(#REF!/#REF!,"")</f>
        <v/>
      </c>
      <c r="T55" s="45"/>
      <c r="U55" s="45"/>
      <c r="V55" s="45"/>
      <c r="W55" s="45"/>
      <c r="X55" s="46"/>
      <c r="Y55" s="45"/>
      <c r="Z55" s="45"/>
      <c r="AA55" s="47">
        <f>SUM(C55:Z55)</f>
        <v>0</v>
      </c>
      <c r="AB55" s="40">
        <f t="shared" ref="AB55:AZ55" si="996">IFERROR(C55/C$10,"")</f>
        <v>0</v>
      </c>
      <c r="AC55" s="40">
        <f t="shared" si="996"/>
        <v>0</v>
      </c>
      <c r="AD55" s="40">
        <f t="shared" si="996"/>
        <v>0</v>
      </c>
      <c r="AE55" s="40">
        <f t="shared" si="996"/>
        <v>0</v>
      </c>
      <c r="AF55" s="40">
        <f t="shared" si="996"/>
        <v>0</v>
      </c>
      <c r="AG55" s="40">
        <f t="shared" si="996"/>
        <v>0</v>
      </c>
      <c r="AH55" s="40">
        <f t="shared" si="996"/>
        <v>0</v>
      </c>
      <c r="AI55" s="40">
        <f t="shared" si="996"/>
        <v>0</v>
      </c>
      <c r="AJ55" s="40">
        <f t="shared" si="996"/>
        <v>0</v>
      </c>
      <c r="AK55" s="40">
        <f t="shared" si="996"/>
        <v>0</v>
      </c>
      <c r="AL55" s="40">
        <f t="shared" si="996"/>
        <v>0</v>
      </c>
      <c r="AM55" s="40">
        <f t="shared" si="996"/>
        <v>0</v>
      </c>
      <c r="AN55" s="40">
        <f t="shared" si="996"/>
        <v>0</v>
      </c>
      <c r="AO55" s="40">
        <f t="shared" si="996"/>
        <v>0</v>
      </c>
      <c r="AP55" s="40">
        <f t="shared" si="996"/>
        <v>0</v>
      </c>
      <c r="AQ55" s="40">
        <f t="shared" si="996"/>
        <v>0</v>
      </c>
      <c r="AR55" s="40" t="str">
        <f t="shared" si="996"/>
        <v/>
      </c>
      <c r="AS55" s="40">
        <f t="shared" si="996"/>
        <v>0</v>
      </c>
      <c r="AT55" s="40">
        <f t="shared" si="996"/>
        <v>0</v>
      </c>
      <c r="AU55" s="40">
        <f t="shared" si="996"/>
        <v>0</v>
      </c>
      <c r="AV55" s="40" t="str">
        <f t="shared" si="996"/>
        <v/>
      </c>
      <c r="AW55" s="40" t="str">
        <f t="shared" si="996"/>
        <v/>
      </c>
      <c r="AX55" s="40" t="str">
        <f t="shared" si="996"/>
        <v/>
      </c>
      <c r="AY55" s="40" t="str">
        <f t="shared" si="996"/>
        <v/>
      </c>
      <c r="AZ55" s="41">
        <f t="shared" si="996"/>
        <v>0</v>
      </c>
      <c r="BA55" s="45"/>
      <c r="BB55" s="45"/>
      <c r="BC55" s="45"/>
      <c r="BD55" s="45"/>
      <c r="BE55" s="45"/>
      <c r="BF55" s="45"/>
      <c r="BG55" s="45"/>
      <c r="BH55" s="45"/>
      <c r="BI55" s="45"/>
      <c r="BJ55" s="46"/>
      <c r="BK55" s="45"/>
      <c r="BL55" s="45"/>
      <c r="BM55" s="45"/>
      <c r="BN55" s="45"/>
      <c r="BO55" s="46"/>
      <c r="BP55" s="45"/>
      <c r="BQ55" s="40" t="str">
        <f>IFERROR(#REF!/#REF!,"")</f>
        <v/>
      </c>
      <c r="BR55" s="46"/>
      <c r="BS55" s="46"/>
      <c r="BT55" s="46"/>
      <c r="BU55" s="45"/>
      <c r="BV55" s="45"/>
      <c r="BW55" s="45"/>
      <c r="BX55" s="45"/>
      <c r="BY55" s="47">
        <f>SUM(BA55:BX55)</f>
        <v>0</v>
      </c>
      <c r="BZ55" s="40">
        <f t="shared" ref="BZ55:CX55" si="997">IFERROR(BA55/BA$10,"")</f>
        <v>0</v>
      </c>
      <c r="CA55" s="40">
        <f t="shared" si="997"/>
        <v>0</v>
      </c>
      <c r="CB55" s="40">
        <f t="shared" si="997"/>
        <v>0</v>
      </c>
      <c r="CC55" s="40">
        <f t="shared" si="997"/>
        <v>0</v>
      </c>
      <c r="CD55" s="40">
        <f t="shared" si="997"/>
        <v>0</v>
      </c>
      <c r="CE55" s="40">
        <f t="shared" si="997"/>
        <v>0</v>
      </c>
      <c r="CF55" s="40">
        <f t="shared" si="997"/>
        <v>0</v>
      </c>
      <c r="CG55" s="40">
        <f t="shared" si="997"/>
        <v>0</v>
      </c>
      <c r="CH55" s="40">
        <f t="shared" si="997"/>
        <v>0</v>
      </c>
      <c r="CI55" s="40">
        <f t="shared" si="997"/>
        <v>0</v>
      </c>
      <c r="CJ55" s="40">
        <f t="shared" si="997"/>
        <v>0</v>
      </c>
      <c r="CK55" s="40">
        <f t="shared" si="997"/>
        <v>0</v>
      </c>
      <c r="CL55" s="40">
        <f t="shared" si="997"/>
        <v>0</v>
      </c>
      <c r="CM55" s="40">
        <f t="shared" si="997"/>
        <v>0</v>
      </c>
      <c r="CN55" s="40">
        <f t="shared" si="997"/>
        <v>0</v>
      </c>
      <c r="CO55" s="40">
        <f t="shared" si="997"/>
        <v>0</v>
      </c>
      <c r="CP55" s="40" t="str">
        <f t="shared" si="997"/>
        <v/>
      </c>
      <c r="CQ55" s="40">
        <f t="shared" si="997"/>
        <v>0</v>
      </c>
      <c r="CR55" s="40">
        <f t="shared" si="997"/>
        <v>0</v>
      </c>
      <c r="CS55" s="40">
        <f t="shared" si="997"/>
        <v>0</v>
      </c>
      <c r="CT55" s="40" t="str">
        <f t="shared" si="997"/>
        <v/>
      </c>
      <c r="CU55" s="40" t="str">
        <f t="shared" si="997"/>
        <v/>
      </c>
      <c r="CV55" s="40" t="str">
        <f t="shared" si="997"/>
        <v/>
      </c>
      <c r="CW55" s="40" t="str">
        <f t="shared" si="997"/>
        <v/>
      </c>
      <c r="CX55" s="41">
        <f t="shared" si="997"/>
        <v>0</v>
      </c>
      <c r="CY55" s="48"/>
      <c r="CZ55" s="45"/>
      <c r="DA55" s="45"/>
      <c r="DB55" s="45"/>
      <c r="DC55" s="45"/>
      <c r="DD55" s="45"/>
      <c r="DE55" s="45"/>
      <c r="DF55" s="45"/>
      <c r="DG55" s="45"/>
      <c r="DH55" s="46"/>
      <c r="DI55" s="45"/>
      <c r="DJ55" s="45"/>
      <c r="DK55" s="45"/>
      <c r="DL55" s="45"/>
      <c r="DM55" s="46"/>
      <c r="DN55" s="45"/>
      <c r="DO55" s="45"/>
      <c r="DP55" s="46"/>
      <c r="DQ55" s="46"/>
      <c r="DR55" s="46"/>
      <c r="DS55" s="45"/>
      <c r="DT55" s="45"/>
      <c r="DU55" s="45"/>
      <c r="DV55" s="45"/>
      <c r="DW55" s="47">
        <f>SUM(CY55:DV55)</f>
        <v>0</v>
      </c>
      <c r="DX55" s="40">
        <f t="shared" ref="DX55:EV55" si="998">IFERROR(CY55/CY$10,"")</f>
        <v>0</v>
      </c>
      <c r="DY55" s="40">
        <f t="shared" si="998"/>
        <v>0</v>
      </c>
      <c r="DZ55" s="40">
        <f t="shared" si="998"/>
        <v>0</v>
      </c>
      <c r="EA55" s="40">
        <f t="shared" si="998"/>
        <v>0</v>
      </c>
      <c r="EB55" s="40">
        <f t="shared" si="998"/>
        <v>0</v>
      </c>
      <c r="EC55" s="40">
        <f t="shared" si="998"/>
        <v>0</v>
      </c>
      <c r="ED55" s="40">
        <f t="shared" si="998"/>
        <v>0</v>
      </c>
      <c r="EE55" s="40">
        <f t="shared" si="998"/>
        <v>0</v>
      </c>
      <c r="EF55" s="40">
        <f t="shared" si="998"/>
        <v>0</v>
      </c>
      <c r="EG55" s="40">
        <f t="shared" si="998"/>
        <v>0</v>
      </c>
      <c r="EH55" s="40">
        <f t="shared" si="998"/>
        <v>0</v>
      </c>
      <c r="EI55" s="40">
        <f t="shared" si="998"/>
        <v>0</v>
      </c>
      <c r="EJ55" s="40">
        <f t="shared" si="998"/>
        <v>0</v>
      </c>
      <c r="EK55" s="40">
        <f t="shared" si="998"/>
        <v>0</v>
      </c>
      <c r="EL55" s="40">
        <f t="shared" si="998"/>
        <v>0</v>
      </c>
      <c r="EM55" s="40">
        <f t="shared" si="998"/>
        <v>0</v>
      </c>
      <c r="EN55" s="40">
        <f t="shared" si="998"/>
        <v>0</v>
      </c>
      <c r="EO55" s="40">
        <f t="shared" si="998"/>
        <v>0</v>
      </c>
      <c r="EP55" s="40">
        <f t="shared" si="998"/>
        <v>0</v>
      </c>
      <c r="EQ55" s="40">
        <f t="shared" si="998"/>
        <v>0</v>
      </c>
      <c r="ER55" s="40" t="str">
        <f t="shared" si="998"/>
        <v/>
      </c>
      <c r="ES55" s="40" t="str">
        <f t="shared" si="998"/>
        <v/>
      </c>
      <c r="ET55" s="40" t="str">
        <f t="shared" si="998"/>
        <v/>
      </c>
      <c r="EU55" s="40" t="str">
        <f t="shared" si="998"/>
        <v/>
      </c>
      <c r="EV55" s="41">
        <f t="shared" si="998"/>
        <v>0</v>
      </c>
      <c r="EW55" s="45"/>
      <c r="EX55" s="45"/>
      <c r="EY55" s="45"/>
      <c r="EZ55" s="45"/>
      <c r="FA55" s="45"/>
      <c r="FB55" s="45"/>
      <c r="FC55" s="45"/>
      <c r="FD55" s="45"/>
      <c r="FE55" s="45"/>
      <c r="FF55" s="46"/>
      <c r="FG55" s="45"/>
      <c r="FH55" s="45"/>
      <c r="FI55" s="45"/>
      <c r="FJ55" s="45"/>
      <c r="FK55" s="46"/>
      <c r="FL55" s="45"/>
      <c r="FM55" s="45"/>
      <c r="FN55" s="46"/>
      <c r="FO55" s="46"/>
      <c r="FP55" s="46"/>
      <c r="FQ55" s="45"/>
      <c r="FR55" s="45"/>
      <c r="FS55" s="45"/>
      <c r="FT55" s="45"/>
      <c r="FU55" s="47">
        <f>SUM(EW55:FT55)</f>
        <v>0</v>
      </c>
      <c r="FV55" s="40">
        <f t="shared" ref="FV55:GT55" si="999">IFERROR(EW55/EW$10,"")</f>
        <v>0</v>
      </c>
      <c r="FW55" s="40">
        <f t="shared" si="999"/>
        <v>0</v>
      </c>
      <c r="FX55" s="40">
        <f t="shared" si="999"/>
        <v>0</v>
      </c>
      <c r="FY55" s="40">
        <f t="shared" si="999"/>
        <v>0</v>
      </c>
      <c r="FZ55" s="40">
        <f t="shared" si="999"/>
        <v>0</v>
      </c>
      <c r="GA55" s="40">
        <f t="shared" si="999"/>
        <v>0</v>
      </c>
      <c r="GB55" s="40">
        <f t="shared" si="999"/>
        <v>0</v>
      </c>
      <c r="GC55" s="40">
        <f t="shared" si="999"/>
        <v>0</v>
      </c>
      <c r="GD55" s="40">
        <f t="shared" si="999"/>
        <v>0</v>
      </c>
      <c r="GE55" s="40">
        <f t="shared" si="999"/>
        <v>0</v>
      </c>
      <c r="GF55" s="40">
        <f t="shared" si="999"/>
        <v>0</v>
      </c>
      <c r="GG55" s="40">
        <f t="shared" si="999"/>
        <v>0</v>
      </c>
      <c r="GH55" s="40">
        <f t="shared" si="999"/>
        <v>0</v>
      </c>
      <c r="GI55" s="40">
        <f t="shared" si="999"/>
        <v>0</v>
      </c>
      <c r="GJ55" s="40">
        <f t="shared" si="999"/>
        <v>0</v>
      </c>
      <c r="GK55" s="40">
        <f t="shared" si="999"/>
        <v>0</v>
      </c>
      <c r="GL55" s="40">
        <f t="shared" si="999"/>
        <v>0</v>
      </c>
      <c r="GM55" s="40">
        <f t="shared" si="999"/>
        <v>0</v>
      </c>
      <c r="GN55" s="40">
        <f t="shared" si="999"/>
        <v>0</v>
      </c>
      <c r="GO55" s="40">
        <f t="shared" si="999"/>
        <v>0</v>
      </c>
      <c r="GP55" s="40" t="str">
        <f t="shared" si="999"/>
        <v/>
      </c>
      <c r="GQ55" s="40" t="str">
        <f t="shared" si="999"/>
        <v/>
      </c>
      <c r="GR55" s="40" t="str">
        <f t="shared" si="999"/>
        <v/>
      </c>
      <c r="GS55" s="40" t="str">
        <f t="shared" si="999"/>
        <v/>
      </c>
      <c r="GT55" s="41">
        <f t="shared" si="999"/>
        <v>0</v>
      </c>
      <c r="GU55" s="45"/>
      <c r="GV55" s="45"/>
      <c r="GW55" s="45"/>
      <c r="GX55" s="45"/>
      <c r="GY55" s="45"/>
      <c r="GZ55" s="45"/>
      <c r="HA55" s="45"/>
      <c r="HB55" s="45"/>
      <c r="HC55" s="45"/>
      <c r="HD55" s="46"/>
      <c r="HE55" s="45"/>
      <c r="HF55" s="45"/>
      <c r="HG55" s="45"/>
      <c r="HH55" s="45"/>
      <c r="HI55" s="46"/>
      <c r="HJ55" s="45"/>
      <c r="HK55" s="45"/>
      <c r="HL55" s="46"/>
      <c r="HM55" s="46"/>
      <c r="HN55" s="46"/>
      <c r="HO55" s="45"/>
      <c r="HP55" s="46"/>
      <c r="HQ55" s="45"/>
      <c r="HR55" s="45"/>
      <c r="HS55" s="47">
        <f>SUM(GU55:HR55)</f>
        <v>0</v>
      </c>
      <c r="HT55" s="40">
        <f t="shared" ref="HT55:IR55" si="1000">IFERROR(GU55/GU$10,"")</f>
        <v>0</v>
      </c>
      <c r="HU55" s="40">
        <f t="shared" si="1000"/>
        <v>0</v>
      </c>
      <c r="HV55" s="40">
        <f t="shared" si="1000"/>
        <v>0</v>
      </c>
      <c r="HW55" s="40">
        <f t="shared" si="1000"/>
        <v>0</v>
      </c>
      <c r="HX55" s="40">
        <f t="shared" si="1000"/>
        <v>0</v>
      </c>
      <c r="HY55" s="40">
        <f t="shared" si="1000"/>
        <v>0</v>
      </c>
      <c r="HZ55" s="40">
        <f t="shared" si="1000"/>
        <v>0</v>
      </c>
      <c r="IA55" s="40">
        <f t="shared" si="1000"/>
        <v>0</v>
      </c>
      <c r="IB55" s="40">
        <f t="shared" si="1000"/>
        <v>0</v>
      </c>
      <c r="IC55" s="40">
        <f t="shared" si="1000"/>
        <v>0</v>
      </c>
      <c r="ID55" s="40">
        <f t="shared" si="1000"/>
        <v>0</v>
      </c>
      <c r="IE55" s="40">
        <f t="shared" si="1000"/>
        <v>0</v>
      </c>
      <c r="IF55" s="40" t="str">
        <f t="shared" si="1000"/>
        <v/>
      </c>
      <c r="IG55" s="40">
        <f t="shared" si="1000"/>
        <v>0</v>
      </c>
      <c r="IH55" s="40">
        <f t="shared" si="1000"/>
        <v>0</v>
      </c>
      <c r="II55" s="40">
        <f t="shared" si="1000"/>
        <v>0</v>
      </c>
      <c r="IJ55" s="40">
        <f t="shared" si="1000"/>
        <v>0</v>
      </c>
      <c r="IK55" s="40">
        <f t="shared" si="1000"/>
        <v>0</v>
      </c>
      <c r="IL55" s="40">
        <f t="shared" si="1000"/>
        <v>0</v>
      </c>
      <c r="IM55" s="40">
        <f t="shared" si="1000"/>
        <v>0</v>
      </c>
      <c r="IN55" s="40">
        <f t="shared" si="1000"/>
        <v>0</v>
      </c>
      <c r="IO55" s="40">
        <f t="shared" si="1000"/>
        <v>0</v>
      </c>
      <c r="IP55" s="40" t="str">
        <f t="shared" si="1000"/>
        <v/>
      </c>
      <c r="IQ55" s="40" t="str">
        <f t="shared" si="1000"/>
        <v/>
      </c>
      <c r="IR55" s="41">
        <f t="shared" si="1000"/>
        <v>0</v>
      </c>
      <c r="IS55" s="45"/>
      <c r="IT55" s="45"/>
      <c r="IU55" s="45"/>
      <c r="IV55" s="45"/>
      <c r="IW55" s="45"/>
      <c r="IX55" s="45"/>
      <c r="IY55" s="45"/>
      <c r="IZ55" s="45"/>
      <c r="JA55" s="45"/>
      <c r="JB55" s="46"/>
      <c r="JC55" s="45"/>
      <c r="JD55" s="45"/>
      <c r="JE55" s="45"/>
      <c r="JF55" s="45"/>
      <c r="JG55" s="46"/>
      <c r="JH55" s="45"/>
      <c r="JI55" s="45"/>
      <c r="JJ55" s="46"/>
      <c r="JK55" s="46"/>
      <c r="JL55" s="46"/>
      <c r="JM55" s="45"/>
      <c r="JN55" s="46"/>
      <c r="JO55" s="45"/>
      <c r="JP55" s="45"/>
      <c r="JQ55" s="47">
        <f>SUM(IS55:JP55)</f>
        <v>0</v>
      </c>
      <c r="JR55" s="40">
        <f t="shared" ref="JR55:KP55" si="1001">IFERROR(IS55/IS$10,"")</f>
        <v>0</v>
      </c>
      <c r="JS55" s="40">
        <f t="shared" si="1001"/>
        <v>0</v>
      </c>
      <c r="JT55" s="40">
        <f t="shared" si="1001"/>
        <v>0</v>
      </c>
      <c r="JU55" s="40">
        <f t="shared" si="1001"/>
        <v>0</v>
      </c>
      <c r="JV55" s="40">
        <f t="shared" si="1001"/>
        <v>0</v>
      </c>
      <c r="JW55" s="40">
        <f t="shared" si="1001"/>
        <v>0</v>
      </c>
      <c r="JX55" s="40">
        <f t="shared" si="1001"/>
        <v>0</v>
      </c>
      <c r="JY55" s="40">
        <f t="shared" si="1001"/>
        <v>0</v>
      </c>
      <c r="JZ55" s="40">
        <f t="shared" si="1001"/>
        <v>0</v>
      </c>
      <c r="KA55" s="40">
        <f t="shared" si="1001"/>
        <v>0</v>
      </c>
      <c r="KB55" s="40">
        <f t="shared" si="1001"/>
        <v>0</v>
      </c>
      <c r="KC55" s="40">
        <f t="shared" si="1001"/>
        <v>0</v>
      </c>
      <c r="KD55" s="40" t="str">
        <f t="shared" si="1001"/>
        <v/>
      </c>
      <c r="KE55" s="40">
        <f t="shared" si="1001"/>
        <v>0</v>
      </c>
      <c r="KF55" s="40">
        <f t="shared" si="1001"/>
        <v>0</v>
      </c>
      <c r="KG55" s="40" t="str">
        <f t="shared" si="1001"/>
        <v/>
      </c>
      <c r="KH55" s="40">
        <f t="shared" si="1001"/>
        <v>0</v>
      </c>
      <c r="KI55" s="40">
        <f t="shared" si="1001"/>
        <v>0</v>
      </c>
      <c r="KJ55" s="40">
        <f t="shared" si="1001"/>
        <v>0</v>
      </c>
      <c r="KK55" s="40">
        <f t="shared" si="1001"/>
        <v>0</v>
      </c>
      <c r="KL55" s="40">
        <f t="shared" si="1001"/>
        <v>0</v>
      </c>
      <c r="KM55" s="40">
        <f t="shared" si="1001"/>
        <v>0</v>
      </c>
      <c r="KN55" s="40">
        <f t="shared" si="1001"/>
        <v>0</v>
      </c>
      <c r="KO55" s="40" t="str">
        <f t="shared" si="1001"/>
        <v/>
      </c>
      <c r="KP55" s="41">
        <f t="shared" si="1001"/>
        <v>0</v>
      </c>
      <c r="KQ55" s="45"/>
      <c r="KR55" s="45"/>
      <c r="KS55" s="45"/>
      <c r="KT55" s="45"/>
      <c r="KU55" s="45"/>
      <c r="KV55" s="45"/>
      <c r="KW55" s="45"/>
      <c r="KX55" s="45"/>
      <c r="KY55" s="45"/>
      <c r="KZ55" s="45"/>
      <c r="LA55" s="45"/>
      <c r="LB55" s="45"/>
      <c r="LC55" s="45"/>
      <c r="LD55" s="45"/>
      <c r="LE55" s="45"/>
      <c r="LF55" s="45"/>
      <c r="LG55" s="45"/>
      <c r="LH55" s="45"/>
      <c r="LI55" s="45"/>
      <c r="LJ55" s="45"/>
      <c r="LK55" s="45"/>
      <c r="LL55" s="45"/>
      <c r="LM55" s="45"/>
      <c r="LN55" s="45"/>
      <c r="LO55" s="47">
        <f>SUM(KQ55:LN55)</f>
        <v>0</v>
      </c>
      <c r="LP55" s="40" t="str">
        <f t="shared" ref="LP55:MN55" si="1002">IFERROR(KQ55/KQ$10,"")</f>
        <v/>
      </c>
      <c r="LQ55" s="40" t="str">
        <f t="shared" si="1002"/>
        <v/>
      </c>
      <c r="LR55" s="40" t="str">
        <f t="shared" si="1002"/>
        <v/>
      </c>
      <c r="LS55" s="40" t="str">
        <f t="shared" si="1002"/>
        <v/>
      </c>
      <c r="LT55" s="40" t="str">
        <f t="shared" si="1002"/>
        <v/>
      </c>
      <c r="LU55" s="40" t="str">
        <f t="shared" si="1002"/>
        <v/>
      </c>
      <c r="LV55" s="40" t="str">
        <f t="shared" si="1002"/>
        <v/>
      </c>
      <c r="LW55" s="40" t="str">
        <f t="shared" si="1002"/>
        <v/>
      </c>
      <c r="LX55" s="40" t="str">
        <f t="shared" si="1002"/>
        <v/>
      </c>
      <c r="LY55" s="40" t="str">
        <f t="shared" si="1002"/>
        <v/>
      </c>
      <c r="LZ55" s="40" t="str">
        <f t="shared" si="1002"/>
        <v/>
      </c>
      <c r="MA55" s="40" t="str">
        <f t="shared" si="1002"/>
        <v/>
      </c>
      <c r="MB55" s="40" t="str">
        <f t="shared" si="1002"/>
        <v/>
      </c>
      <c r="MC55" s="40" t="str">
        <f t="shared" si="1002"/>
        <v/>
      </c>
      <c r="MD55" s="40" t="str">
        <f t="shared" si="1002"/>
        <v/>
      </c>
      <c r="ME55" s="40" t="str">
        <f t="shared" si="1002"/>
        <v/>
      </c>
      <c r="MF55" s="40" t="str">
        <f t="shared" si="1002"/>
        <v/>
      </c>
      <c r="MG55" s="40" t="str">
        <f t="shared" si="1002"/>
        <v/>
      </c>
      <c r="MH55" s="40" t="str">
        <f t="shared" si="1002"/>
        <v/>
      </c>
      <c r="MI55" s="40" t="str">
        <f t="shared" si="1002"/>
        <v/>
      </c>
      <c r="MJ55" s="40" t="str">
        <f t="shared" si="1002"/>
        <v/>
      </c>
      <c r="MK55" s="40" t="str">
        <f t="shared" si="1002"/>
        <v/>
      </c>
      <c r="ML55" s="40" t="str">
        <f t="shared" si="1002"/>
        <v/>
      </c>
      <c r="MM55" s="40" t="str">
        <f t="shared" si="1002"/>
        <v/>
      </c>
      <c r="MN55" s="41" t="str">
        <f t="shared" si="1002"/>
        <v/>
      </c>
      <c r="MO55" s="45"/>
      <c r="MP55" s="45"/>
      <c r="MQ55" s="45"/>
      <c r="MR55" s="45"/>
      <c r="MS55" s="45"/>
      <c r="MT55" s="45"/>
      <c r="MU55" s="45"/>
      <c r="MV55" s="45"/>
      <c r="MW55" s="45"/>
      <c r="MX55" s="45"/>
      <c r="MY55" s="45"/>
      <c r="MZ55" s="45"/>
      <c r="NA55" s="45"/>
      <c r="NB55" s="45"/>
      <c r="NC55" s="45"/>
      <c r="ND55" s="45"/>
      <c r="NE55" s="45"/>
      <c r="NF55" s="45"/>
      <c r="NG55" s="45"/>
      <c r="NH55" s="45"/>
      <c r="NI55" s="45"/>
      <c r="NJ55" s="45"/>
      <c r="NK55" s="45"/>
      <c r="NL55" s="45"/>
      <c r="NM55" s="47">
        <f>SUM(MO55:NL55)</f>
        <v>0</v>
      </c>
      <c r="NN55" s="40" t="str">
        <f t="shared" ref="NN55:OL55" si="1003">IFERROR(MO55/MO$10,"")</f>
        <v/>
      </c>
      <c r="NO55" s="40" t="str">
        <f t="shared" si="1003"/>
        <v/>
      </c>
      <c r="NP55" s="40" t="str">
        <f t="shared" si="1003"/>
        <v/>
      </c>
      <c r="NQ55" s="40" t="str">
        <f t="shared" si="1003"/>
        <v/>
      </c>
      <c r="NR55" s="40" t="str">
        <f t="shared" si="1003"/>
        <v/>
      </c>
      <c r="NS55" s="40" t="str">
        <f t="shared" si="1003"/>
        <v/>
      </c>
      <c r="NT55" s="40" t="str">
        <f t="shared" si="1003"/>
        <v/>
      </c>
      <c r="NU55" s="40" t="str">
        <f t="shared" si="1003"/>
        <v/>
      </c>
      <c r="NV55" s="40" t="str">
        <f t="shared" si="1003"/>
        <v/>
      </c>
      <c r="NW55" s="40" t="str">
        <f t="shared" si="1003"/>
        <v/>
      </c>
      <c r="NX55" s="40" t="str">
        <f t="shared" si="1003"/>
        <v/>
      </c>
      <c r="NY55" s="40" t="str">
        <f t="shared" si="1003"/>
        <v/>
      </c>
      <c r="NZ55" s="40" t="str">
        <f t="shared" si="1003"/>
        <v/>
      </c>
      <c r="OA55" s="40" t="str">
        <f t="shared" si="1003"/>
        <v/>
      </c>
      <c r="OB55" s="40" t="str">
        <f t="shared" si="1003"/>
        <v/>
      </c>
      <c r="OC55" s="40" t="str">
        <f t="shared" si="1003"/>
        <v/>
      </c>
      <c r="OD55" s="40" t="str">
        <f t="shared" si="1003"/>
        <v/>
      </c>
      <c r="OE55" s="40" t="str">
        <f t="shared" si="1003"/>
        <v/>
      </c>
      <c r="OF55" s="40" t="str">
        <f t="shared" si="1003"/>
        <v/>
      </c>
      <c r="OG55" s="40" t="str">
        <f t="shared" si="1003"/>
        <v/>
      </c>
      <c r="OH55" s="40" t="str">
        <f t="shared" si="1003"/>
        <v/>
      </c>
      <c r="OI55" s="40" t="str">
        <f t="shared" si="1003"/>
        <v/>
      </c>
      <c r="OJ55" s="40" t="str">
        <f t="shared" si="1003"/>
        <v/>
      </c>
      <c r="OK55" s="40" t="str">
        <f t="shared" si="1003"/>
        <v/>
      </c>
      <c r="OL55" s="41" t="str">
        <f t="shared" si="1003"/>
        <v/>
      </c>
      <c r="OM55" s="45"/>
      <c r="ON55" s="45"/>
      <c r="OO55" s="45"/>
      <c r="OP55" s="45"/>
      <c r="OQ55" s="45"/>
      <c r="OR55" s="45"/>
      <c r="OS55" s="45"/>
      <c r="OT55" s="45"/>
      <c r="OU55" s="45"/>
      <c r="OV55" s="45"/>
      <c r="OW55" s="45"/>
      <c r="OX55" s="45"/>
      <c r="OY55" s="45"/>
      <c r="OZ55" s="45"/>
      <c r="PA55" s="45"/>
      <c r="PB55" s="45"/>
      <c r="PC55" s="45"/>
      <c r="PD55" s="45"/>
      <c r="PE55" s="45"/>
      <c r="PF55" s="45"/>
      <c r="PG55" s="45"/>
      <c r="PH55" s="45"/>
      <c r="PI55" s="45"/>
      <c r="PJ55" s="45"/>
      <c r="PK55" s="47">
        <f>SUM(OM55:PJ55)</f>
        <v>0</v>
      </c>
      <c r="PL55" s="40" t="str">
        <f t="shared" ref="PL55:QJ55" si="1004">IFERROR(OM55/OM$10,"")</f>
        <v/>
      </c>
      <c r="PM55" s="40" t="str">
        <f t="shared" si="1004"/>
        <v/>
      </c>
      <c r="PN55" s="40" t="str">
        <f t="shared" si="1004"/>
        <v/>
      </c>
      <c r="PO55" s="40" t="str">
        <f t="shared" si="1004"/>
        <v/>
      </c>
      <c r="PP55" s="40" t="str">
        <f t="shared" si="1004"/>
        <v/>
      </c>
      <c r="PQ55" s="40" t="str">
        <f t="shared" si="1004"/>
        <v/>
      </c>
      <c r="PR55" s="40" t="str">
        <f t="shared" si="1004"/>
        <v/>
      </c>
      <c r="PS55" s="40" t="str">
        <f t="shared" si="1004"/>
        <v/>
      </c>
      <c r="PT55" s="40" t="str">
        <f t="shared" si="1004"/>
        <v/>
      </c>
      <c r="PU55" s="40" t="str">
        <f t="shared" si="1004"/>
        <v/>
      </c>
      <c r="PV55" s="40" t="str">
        <f t="shared" si="1004"/>
        <v/>
      </c>
      <c r="PW55" s="40" t="str">
        <f t="shared" si="1004"/>
        <v/>
      </c>
      <c r="PX55" s="40" t="str">
        <f t="shared" si="1004"/>
        <v/>
      </c>
      <c r="PY55" s="40" t="str">
        <f t="shared" si="1004"/>
        <v/>
      </c>
      <c r="PZ55" s="40" t="str">
        <f t="shared" si="1004"/>
        <v/>
      </c>
      <c r="QA55" s="40" t="str">
        <f t="shared" si="1004"/>
        <v/>
      </c>
      <c r="QB55" s="40" t="str">
        <f t="shared" si="1004"/>
        <v/>
      </c>
      <c r="QC55" s="40" t="str">
        <f t="shared" si="1004"/>
        <v/>
      </c>
      <c r="QD55" s="40" t="str">
        <f t="shared" si="1004"/>
        <v/>
      </c>
      <c r="QE55" s="40" t="str">
        <f t="shared" si="1004"/>
        <v/>
      </c>
      <c r="QF55" s="40" t="str">
        <f t="shared" si="1004"/>
        <v/>
      </c>
      <c r="QG55" s="40" t="str">
        <f t="shared" si="1004"/>
        <v/>
      </c>
      <c r="QH55" s="40" t="str">
        <f t="shared" si="1004"/>
        <v/>
      </c>
      <c r="QI55" s="40" t="str">
        <f t="shared" si="1004"/>
        <v/>
      </c>
      <c r="QJ55" s="41" t="str">
        <f t="shared" si="1004"/>
        <v/>
      </c>
      <c r="QK55" s="45"/>
      <c r="QL55" s="45"/>
      <c r="QM55" s="45"/>
      <c r="QN55" s="45"/>
      <c r="QO55" s="45"/>
      <c r="QP55" s="45"/>
      <c r="QQ55" s="45"/>
      <c r="QR55" s="45"/>
      <c r="QS55" s="45"/>
      <c r="QT55" s="45"/>
      <c r="QU55" s="45"/>
      <c r="QV55" s="45"/>
      <c r="QW55" s="45"/>
      <c r="QX55" s="45"/>
      <c r="QY55" s="45"/>
      <c r="QZ55" s="45"/>
      <c r="RA55" s="45"/>
      <c r="RB55" s="45"/>
      <c r="RC55" s="45"/>
      <c r="RD55" s="45"/>
      <c r="RE55" s="45"/>
      <c r="RF55" s="45"/>
      <c r="RG55" s="45"/>
      <c r="RH55" s="45"/>
      <c r="RI55" s="47">
        <f>SUM(QK55:RH55)</f>
        <v>0</v>
      </c>
      <c r="RJ55" s="40" t="str">
        <f t="shared" ref="RJ55:SH55" si="1005">IFERROR(QK55/QK$10,"")</f>
        <v/>
      </c>
      <c r="RK55" s="40" t="str">
        <f t="shared" si="1005"/>
        <v/>
      </c>
      <c r="RL55" s="40" t="str">
        <f t="shared" si="1005"/>
        <v/>
      </c>
      <c r="RM55" s="40" t="str">
        <f t="shared" si="1005"/>
        <v/>
      </c>
      <c r="RN55" s="40" t="str">
        <f t="shared" si="1005"/>
        <v/>
      </c>
      <c r="RO55" s="40" t="str">
        <f t="shared" si="1005"/>
        <v/>
      </c>
      <c r="RP55" s="40" t="str">
        <f t="shared" si="1005"/>
        <v/>
      </c>
      <c r="RQ55" s="40" t="str">
        <f t="shared" si="1005"/>
        <v/>
      </c>
      <c r="RR55" s="40" t="str">
        <f t="shared" si="1005"/>
        <v/>
      </c>
      <c r="RS55" s="40" t="str">
        <f t="shared" si="1005"/>
        <v/>
      </c>
      <c r="RT55" s="40" t="str">
        <f t="shared" si="1005"/>
        <v/>
      </c>
      <c r="RU55" s="40" t="str">
        <f t="shared" si="1005"/>
        <v/>
      </c>
      <c r="RV55" s="40" t="str">
        <f t="shared" si="1005"/>
        <v/>
      </c>
      <c r="RW55" s="40" t="str">
        <f t="shared" si="1005"/>
        <v/>
      </c>
      <c r="RX55" s="40" t="str">
        <f t="shared" si="1005"/>
        <v/>
      </c>
      <c r="RY55" s="40" t="str">
        <f t="shared" si="1005"/>
        <v/>
      </c>
      <c r="RZ55" s="40" t="str">
        <f t="shared" si="1005"/>
        <v/>
      </c>
      <c r="SA55" s="40" t="str">
        <f t="shared" si="1005"/>
        <v/>
      </c>
      <c r="SB55" s="40" t="str">
        <f t="shared" si="1005"/>
        <v/>
      </c>
      <c r="SC55" s="40" t="str">
        <f t="shared" si="1005"/>
        <v/>
      </c>
      <c r="SD55" s="40" t="str">
        <f t="shared" si="1005"/>
        <v/>
      </c>
      <c r="SE55" s="40" t="str">
        <f t="shared" si="1005"/>
        <v/>
      </c>
      <c r="SF55" s="40" t="str">
        <f t="shared" si="1005"/>
        <v/>
      </c>
      <c r="SG55" s="40" t="str">
        <f t="shared" si="1005"/>
        <v/>
      </c>
      <c r="SH55" s="41" t="str">
        <f t="shared" si="1005"/>
        <v/>
      </c>
      <c r="SI55" s="45"/>
      <c r="SJ55" s="45"/>
      <c r="SK55" s="45"/>
      <c r="SL55" s="45"/>
      <c r="SM55" s="45"/>
      <c r="SN55" s="45"/>
      <c r="SO55" s="45"/>
      <c r="SP55" s="45"/>
      <c r="SQ55" s="45"/>
      <c r="SR55" s="45"/>
      <c r="SS55" s="45"/>
      <c r="ST55" s="45"/>
      <c r="SU55" s="45"/>
      <c r="SV55" s="45"/>
      <c r="SW55" s="45"/>
      <c r="SX55" s="45"/>
      <c r="SY55" s="45"/>
      <c r="SZ55" s="45"/>
      <c r="TA55" s="45"/>
      <c r="TB55" s="45"/>
      <c r="TC55" s="45"/>
      <c r="TD55" s="45"/>
      <c r="TE55" s="45"/>
      <c r="TF55" s="45"/>
      <c r="TG55" s="47">
        <f>SUM(SI55:TF55)</f>
        <v>0</v>
      </c>
      <c r="TH55" s="40" t="str">
        <f t="shared" ref="TH55:UA55" si="1006">IFERROR(SI55/SI$10,"")</f>
        <v/>
      </c>
      <c r="TI55" s="40" t="str">
        <f t="shared" si="1006"/>
        <v/>
      </c>
      <c r="TJ55" s="40" t="str">
        <f t="shared" si="1006"/>
        <v/>
      </c>
      <c r="TK55" s="40" t="str">
        <f t="shared" si="1006"/>
        <v/>
      </c>
      <c r="TL55" s="40" t="str">
        <f t="shared" si="1006"/>
        <v/>
      </c>
      <c r="TM55" s="40" t="str">
        <f t="shared" si="1006"/>
        <v/>
      </c>
      <c r="TN55" s="40" t="str">
        <f t="shared" si="1006"/>
        <v/>
      </c>
      <c r="TO55" s="40" t="str">
        <f t="shared" si="1006"/>
        <v/>
      </c>
      <c r="TP55" s="40" t="str">
        <f t="shared" si="1006"/>
        <v/>
      </c>
      <c r="TQ55" s="40" t="str">
        <f t="shared" si="1006"/>
        <v/>
      </c>
      <c r="TR55" s="40" t="str">
        <f t="shared" si="1006"/>
        <v/>
      </c>
      <c r="TS55" s="40" t="str">
        <f t="shared" si="1006"/>
        <v/>
      </c>
      <c r="TT55" s="40" t="str">
        <f t="shared" si="1006"/>
        <v/>
      </c>
      <c r="TU55" s="40" t="str">
        <f t="shared" si="1006"/>
        <v/>
      </c>
      <c r="TV55" s="40" t="str">
        <f t="shared" si="1006"/>
        <v/>
      </c>
      <c r="TW55" s="40" t="str">
        <f t="shared" si="1006"/>
        <v/>
      </c>
      <c r="TX55" s="40" t="str">
        <f t="shared" si="1006"/>
        <v/>
      </c>
      <c r="TY55" s="40" t="str">
        <f t="shared" si="1006"/>
        <v/>
      </c>
      <c r="TZ55" s="40" t="str">
        <f t="shared" si="1006"/>
        <v/>
      </c>
      <c r="UA55" s="40" t="str">
        <f t="shared" si="1006"/>
        <v/>
      </c>
      <c r="UB55" s="40" t="str">
        <f t="shared" ref="UB55:UG55" si="1007">IFERROR(TB55/TB$10,"")</f>
        <v/>
      </c>
      <c r="UC55" s="40" t="str">
        <f t="shared" si="1007"/>
        <v/>
      </c>
      <c r="UD55" s="40" t="str">
        <f t="shared" si="1007"/>
        <v/>
      </c>
      <c r="UE55" s="40" t="str">
        <f t="shared" si="1007"/>
        <v/>
      </c>
      <c r="UF55" s="40" t="str">
        <f t="shared" si="1007"/>
        <v/>
      </c>
      <c r="UG55" s="41" t="str">
        <f t="shared" si="1007"/>
        <v/>
      </c>
      <c r="UH55" s="45"/>
      <c r="UI55" s="45"/>
      <c r="UJ55" s="45"/>
      <c r="UK55" s="45"/>
      <c r="UL55" s="45"/>
      <c r="UM55" s="45"/>
      <c r="UN55" s="45"/>
      <c r="UO55" s="45"/>
      <c r="UP55" s="45"/>
      <c r="UQ55" s="45"/>
      <c r="UR55" s="45"/>
      <c r="US55" s="45"/>
      <c r="UT55" s="45"/>
      <c r="UU55" s="45"/>
      <c r="UV55" s="45"/>
      <c r="UW55" s="45"/>
      <c r="UX55" s="45"/>
      <c r="UY55" s="45"/>
      <c r="UZ55" s="45"/>
      <c r="VA55" s="45"/>
      <c r="VB55" s="45"/>
      <c r="VC55" s="45"/>
      <c r="VD55" s="45"/>
      <c r="VE55" s="45"/>
      <c r="VF55" s="47">
        <f>SUM(UH55:VE55)</f>
        <v>0</v>
      </c>
      <c r="VG55" s="40" t="str">
        <f t="shared" ref="VG55:WE55" si="1008">IFERROR(UH55/UH$10,"")</f>
        <v/>
      </c>
      <c r="VH55" s="40" t="str">
        <f t="shared" si="1008"/>
        <v/>
      </c>
      <c r="VI55" s="40" t="str">
        <f t="shared" si="1008"/>
        <v/>
      </c>
      <c r="VJ55" s="40" t="str">
        <f t="shared" si="1008"/>
        <v/>
      </c>
      <c r="VK55" s="40" t="str">
        <f t="shared" si="1008"/>
        <v/>
      </c>
      <c r="VL55" s="40" t="str">
        <f t="shared" si="1008"/>
        <v/>
      </c>
      <c r="VM55" s="40" t="str">
        <f t="shared" si="1008"/>
        <v/>
      </c>
      <c r="VN55" s="40" t="str">
        <f t="shared" si="1008"/>
        <v/>
      </c>
      <c r="VO55" s="40" t="str">
        <f t="shared" si="1008"/>
        <v/>
      </c>
      <c r="VP55" s="40" t="str">
        <f t="shared" si="1008"/>
        <v/>
      </c>
      <c r="VQ55" s="40" t="str">
        <f t="shared" si="1008"/>
        <v/>
      </c>
      <c r="VR55" s="40" t="str">
        <f t="shared" si="1008"/>
        <v/>
      </c>
      <c r="VS55" s="40" t="str">
        <f t="shared" si="1008"/>
        <v/>
      </c>
      <c r="VT55" s="40" t="str">
        <f t="shared" si="1008"/>
        <v/>
      </c>
      <c r="VU55" s="40" t="str">
        <f t="shared" si="1008"/>
        <v/>
      </c>
      <c r="VV55" s="40" t="str">
        <f t="shared" si="1008"/>
        <v/>
      </c>
      <c r="VW55" s="40" t="str">
        <f t="shared" si="1008"/>
        <v/>
      </c>
      <c r="VX55" s="40" t="str">
        <f t="shared" si="1008"/>
        <v/>
      </c>
      <c r="VY55" s="40" t="str">
        <f t="shared" si="1008"/>
        <v/>
      </c>
      <c r="VZ55" s="40" t="str">
        <f t="shared" si="1008"/>
        <v/>
      </c>
      <c r="WA55" s="40" t="str">
        <f t="shared" si="1008"/>
        <v/>
      </c>
      <c r="WB55" s="40" t="str">
        <f t="shared" si="1008"/>
        <v/>
      </c>
      <c r="WC55" s="40" t="str">
        <f t="shared" si="1008"/>
        <v/>
      </c>
      <c r="WD55" s="40" t="str">
        <f t="shared" si="1008"/>
        <v/>
      </c>
      <c r="WE55" s="41" t="str">
        <f t="shared" si="1008"/>
        <v/>
      </c>
      <c r="WF55" s="45">
        <f t="shared" ref="WF55:XC55" si="1009">SUMIF($C$2:$WE$2,WF$2,$C55:$WE55)</f>
        <v>0</v>
      </c>
      <c r="WG55" s="45">
        <f t="shared" si="1009"/>
        <v>0</v>
      </c>
      <c r="WH55" s="45">
        <f t="shared" si="1009"/>
        <v>0</v>
      </c>
      <c r="WI55" s="45">
        <f t="shared" si="1009"/>
        <v>0</v>
      </c>
      <c r="WJ55" s="45">
        <f t="shared" si="1009"/>
        <v>0</v>
      </c>
      <c r="WK55" s="45">
        <f t="shared" si="1009"/>
        <v>0</v>
      </c>
      <c r="WL55" s="45">
        <f t="shared" si="1009"/>
        <v>0</v>
      </c>
      <c r="WM55" s="45">
        <f t="shared" si="1009"/>
        <v>0</v>
      </c>
      <c r="WN55" s="45">
        <f t="shared" si="1009"/>
        <v>0</v>
      </c>
      <c r="WO55" s="45">
        <f t="shared" si="1009"/>
        <v>0</v>
      </c>
      <c r="WP55" s="45">
        <f t="shared" si="1009"/>
        <v>0</v>
      </c>
      <c r="WQ55" s="45">
        <f t="shared" si="1009"/>
        <v>0</v>
      </c>
      <c r="WR55" s="45">
        <f t="shared" si="1009"/>
        <v>0</v>
      </c>
      <c r="WS55" s="45">
        <f t="shared" si="1009"/>
        <v>0</v>
      </c>
      <c r="WT55" s="45">
        <f t="shared" si="1009"/>
        <v>0</v>
      </c>
      <c r="WU55" s="45">
        <f t="shared" si="1009"/>
        <v>0</v>
      </c>
      <c r="WV55" s="45">
        <f t="shared" si="1009"/>
        <v>0</v>
      </c>
      <c r="WW55" s="45">
        <f t="shared" si="1009"/>
        <v>0</v>
      </c>
      <c r="WX55" s="45">
        <f t="shared" si="1009"/>
        <v>0</v>
      </c>
      <c r="WY55" s="45">
        <f t="shared" si="1009"/>
        <v>0</v>
      </c>
      <c r="WZ55" s="45">
        <f t="shared" si="1009"/>
        <v>0</v>
      </c>
      <c r="XA55" s="45">
        <f t="shared" si="1009"/>
        <v>0</v>
      </c>
      <c r="XB55" s="45">
        <f t="shared" si="1009"/>
        <v>0</v>
      </c>
      <c r="XC55" s="45">
        <f t="shared" si="1009"/>
        <v>0</v>
      </c>
      <c r="XD55" s="47">
        <f>SUM(WF55:XC55)</f>
        <v>0</v>
      </c>
      <c r="XE55" s="40">
        <f t="shared" ref="XE55:YC55" si="1010">IFERROR(WF55/WF$10,"")</f>
        <v>0</v>
      </c>
      <c r="XF55" s="40">
        <f t="shared" si="1010"/>
        <v>0</v>
      </c>
      <c r="XG55" s="40">
        <f t="shared" si="1010"/>
        <v>0</v>
      </c>
      <c r="XH55" s="40">
        <f t="shared" si="1010"/>
        <v>0</v>
      </c>
      <c r="XI55" s="40">
        <f t="shared" si="1010"/>
        <v>0</v>
      </c>
      <c r="XJ55" s="40">
        <f t="shared" si="1010"/>
        <v>0</v>
      </c>
      <c r="XK55" s="40">
        <f t="shared" si="1010"/>
        <v>0</v>
      </c>
      <c r="XL55" s="40">
        <f t="shared" si="1010"/>
        <v>0</v>
      </c>
      <c r="XM55" s="40">
        <f t="shared" si="1010"/>
        <v>0</v>
      </c>
      <c r="XN55" s="40">
        <f t="shared" si="1010"/>
        <v>0</v>
      </c>
      <c r="XO55" s="40">
        <f t="shared" si="1010"/>
        <v>0</v>
      </c>
      <c r="XP55" s="40">
        <f t="shared" si="1010"/>
        <v>0</v>
      </c>
      <c r="XQ55" s="40">
        <f t="shared" si="1010"/>
        <v>0</v>
      </c>
      <c r="XR55" s="40">
        <f t="shared" si="1010"/>
        <v>0</v>
      </c>
      <c r="XS55" s="40">
        <f t="shared" si="1010"/>
        <v>0</v>
      </c>
      <c r="XT55" s="40">
        <f t="shared" si="1010"/>
        <v>0</v>
      </c>
      <c r="XU55" s="40">
        <f t="shared" si="1010"/>
        <v>0</v>
      </c>
      <c r="XV55" s="40">
        <f t="shared" si="1010"/>
        <v>0</v>
      </c>
      <c r="XW55" s="40">
        <f t="shared" si="1010"/>
        <v>0</v>
      </c>
      <c r="XX55" s="40">
        <f t="shared" si="1010"/>
        <v>0</v>
      </c>
      <c r="XY55" s="40">
        <f t="shared" si="1010"/>
        <v>0</v>
      </c>
      <c r="XZ55" s="40">
        <f t="shared" si="1010"/>
        <v>0</v>
      </c>
      <c r="YA55" s="40">
        <f t="shared" si="1010"/>
        <v>0</v>
      </c>
      <c r="YB55" s="40" t="str">
        <f t="shared" si="1010"/>
        <v/>
      </c>
      <c r="YC55" s="41">
        <f t="shared" si="1010"/>
        <v>0</v>
      </c>
    </row>
    <row r="56" s="18" customFormat="1" customHeight="1" spans="1:653">
      <c r="A56" s="67"/>
      <c r="B56" s="69" t="s">
        <v>109</v>
      </c>
      <c r="C56" s="52">
        <f t="shared" ref="C56:R56" si="1011">SUM(C54:C55)</f>
        <v>16890.1896515663</v>
      </c>
      <c r="D56" s="52">
        <f t="shared" si="1011"/>
        <v>154.083174431506</v>
      </c>
      <c r="E56" s="52">
        <f t="shared" si="1011"/>
        <v>8932.12200874201</v>
      </c>
      <c r="F56" s="52">
        <f t="shared" si="1011"/>
        <v>2574.56286176114</v>
      </c>
      <c r="G56" s="52">
        <f t="shared" si="1011"/>
        <v>796.017828138312</v>
      </c>
      <c r="H56" s="52">
        <f t="shared" si="1011"/>
        <v>5147.19182221564</v>
      </c>
      <c r="I56" s="52">
        <f t="shared" si="1011"/>
        <v>7887.84608430386</v>
      </c>
      <c r="J56" s="52">
        <f t="shared" si="1011"/>
        <v>506.266196723851</v>
      </c>
      <c r="K56" s="52">
        <f t="shared" si="1011"/>
        <v>0</v>
      </c>
      <c r="L56" s="53">
        <f t="shared" si="1011"/>
        <v>14619.1896996242</v>
      </c>
      <c r="M56" s="52">
        <f t="shared" si="1011"/>
        <v>952.659134313083</v>
      </c>
      <c r="N56" s="52">
        <f t="shared" si="1011"/>
        <v>1604.02847587081</v>
      </c>
      <c r="O56" s="52">
        <f t="shared" si="1011"/>
        <v>323.034102733788</v>
      </c>
      <c r="P56" s="52">
        <f t="shared" si="1011"/>
        <v>3935.9751189328</v>
      </c>
      <c r="Q56" s="53">
        <f t="shared" si="1011"/>
        <v>11651.7426559996</v>
      </c>
      <c r="R56" s="52">
        <f t="shared" si="1011"/>
        <v>5751.60040088978</v>
      </c>
      <c r="S56" s="54" t="str">
        <f>IFERROR(#REF!/#REF!,"")</f>
        <v/>
      </c>
      <c r="T56" s="52">
        <f t="shared" ref="T56:AA56" si="1012">SUM(T54:T55)</f>
        <v>8690.50764413549</v>
      </c>
      <c r="U56" s="52">
        <f t="shared" si="1012"/>
        <v>9414.7392680635</v>
      </c>
      <c r="V56" s="52">
        <f t="shared" si="1012"/>
        <v>4038.95085540059</v>
      </c>
      <c r="W56" s="52">
        <f t="shared" si="1012"/>
        <v>0</v>
      </c>
      <c r="X56" s="53">
        <f t="shared" si="1012"/>
        <v>0</v>
      </c>
      <c r="Y56" s="52">
        <f t="shared" si="1012"/>
        <v>0</v>
      </c>
      <c r="Z56" s="52">
        <f t="shared" si="1012"/>
        <v>0</v>
      </c>
      <c r="AA56" s="55">
        <f t="shared" si="1012"/>
        <v>103870.706983846</v>
      </c>
      <c r="AB56" s="54">
        <f t="shared" ref="AB56:AZ56" si="1013">IFERROR(C56/C$10,"")</f>
        <v>0.0549261027878763</v>
      </c>
      <c r="AC56" s="54">
        <f t="shared" si="1013"/>
        <v>0.00926023466419456</v>
      </c>
      <c r="AD56" s="54">
        <f t="shared" si="1013"/>
        <v>0.0498433961568571</v>
      </c>
      <c r="AE56" s="54">
        <f t="shared" si="1013"/>
        <v>0.018058475217049</v>
      </c>
      <c r="AF56" s="54">
        <f t="shared" si="1013"/>
        <v>0.00926023466419455</v>
      </c>
      <c r="AG56" s="54">
        <f t="shared" si="1013"/>
        <v>0.034867508555774</v>
      </c>
      <c r="AH56" s="54">
        <f t="shared" si="1013"/>
        <v>0.0180584752170491</v>
      </c>
      <c r="AI56" s="54">
        <f t="shared" si="1013"/>
        <v>0.00926023466419455</v>
      </c>
      <c r="AJ56" s="54">
        <f t="shared" si="1013"/>
        <v>0</v>
      </c>
      <c r="AK56" s="54">
        <f t="shared" si="1013"/>
        <v>0.0434552168118575</v>
      </c>
      <c r="AL56" s="54">
        <f t="shared" si="1013"/>
        <v>0.034867508555774</v>
      </c>
      <c r="AM56" s="54">
        <f t="shared" si="1013"/>
        <v>0.0348675085557741</v>
      </c>
      <c r="AN56" s="54">
        <f t="shared" si="1013"/>
        <v>0.163221904155801</v>
      </c>
      <c r="AO56" s="54">
        <f t="shared" si="1013"/>
        <v>0.0348675085557742</v>
      </c>
      <c r="AP56" s="54">
        <f t="shared" si="1013"/>
        <v>0.0392785579610039</v>
      </c>
      <c r="AQ56" s="54">
        <f t="shared" si="1013"/>
        <v>0.163221904155801</v>
      </c>
      <c r="AR56" s="54" t="str">
        <f t="shared" si="1013"/>
        <v/>
      </c>
      <c r="AS56" s="54">
        <f t="shared" si="1013"/>
        <v>0.0303308012169988</v>
      </c>
      <c r="AT56" s="54">
        <f t="shared" si="1013"/>
        <v>0.0460962890654903</v>
      </c>
      <c r="AU56" s="54">
        <f t="shared" si="1013"/>
        <v>0.0460962890654904</v>
      </c>
      <c r="AV56" s="54" t="str">
        <f t="shared" si="1013"/>
        <v/>
      </c>
      <c r="AW56" s="54" t="str">
        <f t="shared" si="1013"/>
        <v/>
      </c>
      <c r="AX56" s="54" t="str">
        <f t="shared" si="1013"/>
        <v/>
      </c>
      <c r="AY56" s="54" t="str">
        <f t="shared" si="1013"/>
        <v/>
      </c>
      <c r="AZ56" s="56">
        <f t="shared" si="1013"/>
        <v>0.036231997332324</v>
      </c>
      <c r="BA56" s="52">
        <f t="shared" ref="BA56:BP56" si="1014">SUM(BA54:BA55)</f>
        <v>8215.46258138205</v>
      </c>
      <c r="BB56" s="52">
        <f t="shared" si="1014"/>
        <v>150.71605646426</v>
      </c>
      <c r="BC56" s="52">
        <f t="shared" si="1014"/>
        <v>9439.05986320976</v>
      </c>
      <c r="BD56" s="52">
        <f t="shared" si="1014"/>
        <v>2437.88260010456</v>
      </c>
      <c r="BE56" s="52">
        <f t="shared" si="1014"/>
        <v>900.998517084133</v>
      </c>
      <c r="BF56" s="52">
        <f t="shared" si="1014"/>
        <v>5803.1746581211</v>
      </c>
      <c r="BG56" s="52">
        <f t="shared" si="1014"/>
        <v>7020.53901849026</v>
      </c>
      <c r="BH56" s="52">
        <f t="shared" si="1014"/>
        <v>599.251970474638</v>
      </c>
      <c r="BI56" s="52">
        <f t="shared" si="1014"/>
        <v>0</v>
      </c>
      <c r="BJ56" s="53">
        <f t="shared" si="1014"/>
        <v>12011.9705022292</v>
      </c>
      <c r="BK56" s="52">
        <f t="shared" si="1014"/>
        <v>891.000107793573</v>
      </c>
      <c r="BL56" s="52">
        <f t="shared" si="1014"/>
        <v>1190.1385115709</v>
      </c>
      <c r="BM56" s="52">
        <f t="shared" si="1014"/>
        <v>298.015953631112</v>
      </c>
      <c r="BN56" s="52">
        <f t="shared" si="1014"/>
        <v>3454.05715264183</v>
      </c>
      <c r="BO56" s="53">
        <f t="shared" si="1014"/>
        <v>12178.3484415419</v>
      </c>
      <c r="BP56" s="52">
        <f t="shared" si="1014"/>
        <v>6571.33969363991</v>
      </c>
      <c r="BQ56" s="54" t="str">
        <f>IFERROR(#REF!/#REF!,"")</f>
        <v/>
      </c>
      <c r="BR56" s="53">
        <f t="shared" ref="BR56:BY56" si="1015">SUM(BR54:BR55)</f>
        <v>8525.46916179801</v>
      </c>
      <c r="BS56" s="53">
        <f t="shared" si="1015"/>
        <v>11045.0984862737</v>
      </c>
      <c r="BT56" s="53">
        <f t="shared" si="1015"/>
        <v>3702.11971116208</v>
      </c>
      <c r="BU56" s="52">
        <f t="shared" si="1015"/>
        <v>0</v>
      </c>
      <c r="BV56" s="52">
        <f t="shared" si="1015"/>
        <v>0</v>
      </c>
      <c r="BW56" s="52">
        <f t="shared" si="1015"/>
        <v>0</v>
      </c>
      <c r="BX56" s="52">
        <f t="shared" si="1015"/>
        <v>0</v>
      </c>
      <c r="BY56" s="55">
        <f t="shared" si="1015"/>
        <v>94434.642987613</v>
      </c>
      <c r="BZ56" s="54">
        <f t="shared" ref="BZ56:CX56" si="1016">IFERROR(BA56/BA$10,"")</f>
        <v>0.0413129412674323</v>
      </c>
      <c r="CA56" s="54">
        <f t="shared" si="1016"/>
        <v>0.0135707242558967</v>
      </c>
      <c r="CB56" s="54">
        <f t="shared" si="1016"/>
        <v>0.0664766624885281</v>
      </c>
      <c r="CC56" s="54">
        <f t="shared" si="1016"/>
        <v>0.0256896182189748</v>
      </c>
      <c r="CD56" s="54">
        <f t="shared" si="1016"/>
        <v>0.0135707242558968</v>
      </c>
      <c r="CE56" s="54">
        <f t="shared" si="1016"/>
        <v>0.0517221925210981</v>
      </c>
      <c r="CF56" s="54">
        <f t="shared" si="1016"/>
        <v>0.0256896182189747</v>
      </c>
      <c r="CG56" s="54">
        <f t="shared" si="1016"/>
        <v>0.0135707242558968</v>
      </c>
      <c r="CH56" s="54">
        <f t="shared" si="1016"/>
        <v>0</v>
      </c>
      <c r="CI56" s="54">
        <f t="shared" si="1016"/>
        <v>0.0672274217265099</v>
      </c>
      <c r="CJ56" s="54">
        <f t="shared" si="1016"/>
        <v>0.051722192521098</v>
      </c>
      <c r="CK56" s="54">
        <f t="shared" si="1016"/>
        <v>0.0517221925210982</v>
      </c>
      <c r="CL56" s="54">
        <f t="shared" si="1016"/>
        <v>0.390738106242444</v>
      </c>
      <c r="CM56" s="54">
        <f t="shared" si="1016"/>
        <v>0.0517221925210981</v>
      </c>
      <c r="CN56" s="54">
        <f t="shared" si="1016"/>
        <v>0.0508031318226903</v>
      </c>
      <c r="CO56" s="54">
        <f t="shared" si="1016"/>
        <v>0.390738106242443</v>
      </c>
      <c r="CP56" s="54" t="str">
        <f t="shared" si="1016"/>
        <v/>
      </c>
      <c r="CQ56" s="54">
        <f t="shared" si="1016"/>
        <v>0.0410753862743111</v>
      </c>
      <c r="CR56" s="54">
        <f t="shared" si="1016"/>
        <v>0.0555667249107111</v>
      </c>
      <c r="CS56" s="54">
        <f t="shared" si="1016"/>
        <v>0.0555667249107111</v>
      </c>
      <c r="CT56" s="54" t="str">
        <f t="shared" si="1016"/>
        <v/>
      </c>
      <c r="CU56" s="54" t="str">
        <f t="shared" si="1016"/>
        <v/>
      </c>
      <c r="CV56" s="54" t="str">
        <f t="shared" si="1016"/>
        <v/>
      </c>
      <c r="CW56" s="54" t="str">
        <f t="shared" si="1016"/>
        <v/>
      </c>
      <c r="CX56" s="56">
        <f t="shared" si="1016"/>
        <v>0.0474609711695868</v>
      </c>
      <c r="CY56" s="57">
        <f t="shared" ref="CY56:DW56" si="1017">SUM(CY54:CY55)</f>
        <v>2262.21269567333</v>
      </c>
      <c r="CZ56" s="52">
        <f t="shared" si="1017"/>
        <v>303.930781888542</v>
      </c>
      <c r="DA56" s="52">
        <f t="shared" si="1017"/>
        <v>9707.7453799473</v>
      </c>
      <c r="DB56" s="52">
        <f t="shared" si="1017"/>
        <v>3049.38492372758</v>
      </c>
      <c r="DC56" s="52">
        <f t="shared" si="1017"/>
        <v>708.626863760468</v>
      </c>
      <c r="DD56" s="52">
        <f t="shared" si="1017"/>
        <v>2814.37188770676</v>
      </c>
      <c r="DE56" s="52">
        <f t="shared" si="1017"/>
        <v>6271.76092126402</v>
      </c>
      <c r="DF56" s="52">
        <f t="shared" si="1017"/>
        <v>874.975042864316</v>
      </c>
      <c r="DG56" s="52">
        <f t="shared" si="1017"/>
        <v>0</v>
      </c>
      <c r="DH56" s="53">
        <f t="shared" si="1017"/>
        <v>10676.1574737987</v>
      </c>
      <c r="DI56" s="52">
        <f t="shared" si="1017"/>
        <v>1514.04244582607</v>
      </c>
      <c r="DJ56" s="52">
        <f t="shared" si="1017"/>
        <v>2318.42933686322</v>
      </c>
      <c r="DK56" s="52">
        <f t="shared" si="1017"/>
        <v>137.726554275184</v>
      </c>
      <c r="DL56" s="52">
        <f t="shared" si="1017"/>
        <v>4850.69583093018</v>
      </c>
      <c r="DM56" s="53">
        <f t="shared" si="1017"/>
        <v>12275.8029789834</v>
      </c>
      <c r="DN56" s="52">
        <f t="shared" si="1017"/>
        <v>6483.48667256895</v>
      </c>
      <c r="DO56" s="52">
        <f t="shared" si="1017"/>
        <v>0</v>
      </c>
      <c r="DP56" s="53">
        <f t="shared" si="1017"/>
        <v>8511.69903122945</v>
      </c>
      <c r="DQ56" s="53">
        <f t="shared" si="1017"/>
        <v>8326.75046469532</v>
      </c>
      <c r="DR56" s="53">
        <f t="shared" si="1017"/>
        <v>3740.74167758802</v>
      </c>
      <c r="DS56" s="52">
        <f t="shared" si="1017"/>
        <v>0</v>
      </c>
      <c r="DT56" s="52">
        <f t="shared" si="1017"/>
        <v>0</v>
      </c>
      <c r="DU56" s="52">
        <f t="shared" si="1017"/>
        <v>0</v>
      </c>
      <c r="DV56" s="52">
        <f t="shared" si="1017"/>
        <v>0</v>
      </c>
      <c r="DW56" s="55">
        <f t="shared" si="1017"/>
        <v>84828.5409635908</v>
      </c>
      <c r="DX56" s="54">
        <f t="shared" ref="DX56:EV56" si="1018">IFERROR(CY56/CY$10,"")</f>
        <v>0.00596128327582208</v>
      </c>
      <c r="DY56" s="54">
        <f t="shared" si="1018"/>
        <v>0.00596128327582267</v>
      </c>
      <c r="DZ56" s="54">
        <f t="shared" si="1018"/>
        <v>0.0280479422632525</v>
      </c>
      <c r="EA56" s="54">
        <f t="shared" si="1018"/>
        <v>0.0119653825563986</v>
      </c>
      <c r="EB56" s="54">
        <f t="shared" si="1018"/>
        <v>0.00596128327582306</v>
      </c>
      <c r="EC56" s="54">
        <f t="shared" si="1018"/>
        <v>0.0119653825563981</v>
      </c>
      <c r="ED56" s="54">
        <f t="shared" si="1018"/>
        <v>0.0119653825563974</v>
      </c>
      <c r="EE56" s="54">
        <f t="shared" si="1018"/>
        <v>0.00596128327582314</v>
      </c>
      <c r="EF56" s="54">
        <f t="shared" si="1018"/>
        <v>0</v>
      </c>
      <c r="EG56" s="54">
        <f t="shared" si="1018"/>
        <v>0.0337490463926467</v>
      </c>
      <c r="EH56" s="54">
        <f t="shared" si="1018"/>
        <v>0.032106331446084</v>
      </c>
      <c r="EI56" s="54">
        <f t="shared" si="1018"/>
        <v>0.0321063314460839</v>
      </c>
      <c r="EJ56" s="54">
        <f t="shared" si="1018"/>
        <v>0.376497510388409</v>
      </c>
      <c r="EK56" s="54">
        <f t="shared" si="1018"/>
        <v>0.0321063314460845</v>
      </c>
      <c r="EL56" s="54">
        <f t="shared" si="1018"/>
        <v>0.0230721721362445</v>
      </c>
      <c r="EM56" s="54">
        <f t="shared" si="1018"/>
        <v>0.376497510388411</v>
      </c>
      <c r="EN56" s="54">
        <f t="shared" si="1018"/>
        <v>0</v>
      </c>
      <c r="EO56" s="54">
        <f t="shared" si="1018"/>
        <v>0.0190394585284238</v>
      </c>
      <c r="EP56" s="54">
        <f t="shared" si="1018"/>
        <v>0.0259138604085691</v>
      </c>
      <c r="EQ56" s="54">
        <f t="shared" si="1018"/>
        <v>0.0259138604085706</v>
      </c>
      <c r="ER56" s="54" t="str">
        <f t="shared" si="1018"/>
        <v/>
      </c>
      <c r="ES56" s="54" t="str">
        <f t="shared" si="1018"/>
        <v/>
      </c>
      <c r="ET56" s="54" t="str">
        <f t="shared" si="1018"/>
        <v/>
      </c>
      <c r="EU56" s="54" t="str">
        <f t="shared" si="1018"/>
        <v/>
      </c>
      <c r="EV56" s="56">
        <f t="shared" si="1018"/>
        <v>0.0201461599867039</v>
      </c>
      <c r="EW56" s="52">
        <f t="shared" ref="EW56:FU56" si="1019">SUM(EW54:EW55)</f>
        <v>2130.70309288969</v>
      </c>
      <c r="EX56" s="52">
        <f t="shared" si="1019"/>
        <v>233.777365402448</v>
      </c>
      <c r="EY56" s="52">
        <f t="shared" si="1019"/>
        <v>9593.35320883894</v>
      </c>
      <c r="EZ56" s="52">
        <f t="shared" si="1019"/>
        <v>4019.99057675765</v>
      </c>
      <c r="FA56" s="52">
        <f t="shared" si="1019"/>
        <v>7215.48309657565</v>
      </c>
      <c r="FB56" s="52">
        <f t="shared" si="1019"/>
        <v>5171.07202467302</v>
      </c>
      <c r="FC56" s="52">
        <f t="shared" si="1019"/>
        <v>6020.52590890955</v>
      </c>
      <c r="FD56" s="52">
        <f t="shared" si="1019"/>
        <v>375.315494818505</v>
      </c>
      <c r="FE56" s="52">
        <f t="shared" si="1019"/>
        <v>0</v>
      </c>
      <c r="FF56" s="53">
        <f t="shared" si="1019"/>
        <v>12731.0949892443</v>
      </c>
      <c r="FG56" s="52">
        <f t="shared" si="1019"/>
        <v>1228.61144067134</v>
      </c>
      <c r="FH56" s="52">
        <f t="shared" si="1019"/>
        <v>1488.7652951312</v>
      </c>
      <c r="FI56" s="52">
        <f t="shared" si="1019"/>
        <v>0.608349208120261</v>
      </c>
      <c r="FJ56" s="52">
        <f t="shared" si="1019"/>
        <v>3811.36382194419</v>
      </c>
      <c r="FK56" s="53">
        <f t="shared" si="1019"/>
        <v>8546.18599522299</v>
      </c>
      <c r="FL56" s="52">
        <f t="shared" si="1019"/>
        <v>15.081785261267</v>
      </c>
      <c r="FM56" s="52">
        <f t="shared" si="1019"/>
        <v>0</v>
      </c>
      <c r="FN56" s="53">
        <f t="shared" si="1019"/>
        <v>13243.6076803499</v>
      </c>
      <c r="FO56" s="53">
        <f t="shared" si="1019"/>
        <v>10413.7781770011</v>
      </c>
      <c r="FP56" s="53">
        <f t="shared" si="1019"/>
        <v>4035.08670229279</v>
      </c>
      <c r="FQ56" s="52">
        <f t="shared" si="1019"/>
        <v>0</v>
      </c>
      <c r="FR56" s="52">
        <f t="shared" si="1019"/>
        <v>0</v>
      </c>
      <c r="FS56" s="52">
        <f t="shared" si="1019"/>
        <v>0</v>
      </c>
      <c r="FT56" s="52">
        <f t="shared" si="1019"/>
        <v>0</v>
      </c>
      <c r="FU56" s="55">
        <f t="shared" si="1019"/>
        <v>90274.4050051927</v>
      </c>
      <c r="FV56" s="54">
        <f t="shared" ref="FV56:GT56" si="1020">IFERROR(EW56/EW$10,"")</f>
        <v>0.00685077937072309</v>
      </c>
      <c r="FW56" s="54">
        <f t="shared" si="1020"/>
        <v>0.00685077937072355</v>
      </c>
      <c r="FX56" s="54">
        <f t="shared" si="1020"/>
        <v>0.0332438542157631</v>
      </c>
      <c r="FY56" s="54">
        <f t="shared" si="1020"/>
        <v>0.0135193412176313</v>
      </c>
      <c r="FZ56" s="54">
        <f t="shared" si="1020"/>
        <v>0.0958392491776593</v>
      </c>
      <c r="GA56" s="54">
        <f t="shared" si="1020"/>
        <v>0.0267708315412483</v>
      </c>
      <c r="GB56" s="54">
        <f t="shared" si="1020"/>
        <v>0.0135193412176307</v>
      </c>
      <c r="GC56" s="54">
        <f t="shared" si="1020"/>
        <v>0.00685077937072346</v>
      </c>
      <c r="GD56" s="54">
        <f t="shared" si="1020"/>
        <v>0</v>
      </c>
      <c r="GE56" s="54">
        <f t="shared" si="1020"/>
        <v>0.0349611871909025</v>
      </c>
      <c r="GF56" s="54">
        <f t="shared" si="1020"/>
        <v>0.0267708315412486</v>
      </c>
      <c r="GG56" s="54">
        <f t="shared" si="1020"/>
        <v>0.0267708315412486</v>
      </c>
      <c r="GH56" s="54">
        <f t="shared" si="1020"/>
        <v>0.00685077937072366</v>
      </c>
      <c r="GI56" s="54">
        <f t="shared" si="1020"/>
        <v>0.026770831541249</v>
      </c>
      <c r="GJ56" s="54">
        <f t="shared" si="1020"/>
        <v>0.0165218867708212</v>
      </c>
      <c r="GK56" s="54">
        <f t="shared" si="1020"/>
        <v>0.00685077937072365</v>
      </c>
      <c r="GL56" s="54">
        <f t="shared" si="1020"/>
        <v>0</v>
      </c>
      <c r="GM56" s="54">
        <f t="shared" si="1020"/>
        <v>0.0339909814982605</v>
      </c>
      <c r="GN56" s="54">
        <f t="shared" si="1020"/>
        <v>0.0306839896229704</v>
      </c>
      <c r="GO56" s="54">
        <f t="shared" si="1020"/>
        <v>0.0306839896229732</v>
      </c>
      <c r="GP56" s="54" t="str">
        <f t="shared" si="1020"/>
        <v/>
      </c>
      <c r="GQ56" s="54" t="str">
        <f t="shared" si="1020"/>
        <v/>
      </c>
      <c r="GR56" s="54" t="str">
        <f t="shared" si="1020"/>
        <v/>
      </c>
      <c r="GS56" s="54" t="str">
        <f t="shared" si="1020"/>
        <v/>
      </c>
      <c r="GT56" s="56">
        <f t="shared" si="1020"/>
        <v>0.0233505056593255</v>
      </c>
      <c r="GU56" s="52">
        <f t="shared" ref="GU56:HS56" si="1021">SUM(GU54:GU55)</f>
        <v>2055.71605468721</v>
      </c>
      <c r="GV56" s="52">
        <f t="shared" si="1021"/>
        <v>176.532067209866</v>
      </c>
      <c r="GW56" s="52">
        <f t="shared" si="1021"/>
        <v>6404.74977400449</v>
      </c>
      <c r="GX56" s="52">
        <f t="shared" si="1021"/>
        <v>3999.86739521958</v>
      </c>
      <c r="GY56" s="52">
        <f t="shared" si="1021"/>
        <v>6721.27828844391</v>
      </c>
      <c r="GZ56" s="52">
        <f t="shared" si="1021"/>
        <v>5247.31456531806</v>
      </c>
      <c r="HA56" s="52">
        <f t="shared" si="1021"/>
        <v>7036.51859930436</v>
      </c>
      <c r="HB56" s="52">
        <f t="shared" si="1021"/>
        <v>103.170487730727</v>
      </c>
      <c r="HC56" s="52">
        <f t="shared" si="1021"/>
        <v>0</v>
      </c>
      <c r="HD56" s="53">
        <f t="shared" si="1021"/>
        <v>12320.853613811</v>
      </c>
      <c r="HE56" s="52">
        <f t="shared" si="1021"/>
        <v>1397.31049000813</v>
      </c>
      <c r="HF56" s="52">
        <f t="shared" si="1021"/>
        <v>1328.6693569347</v>
      </c>
      <c r="HG56" s="52">
        <f t="shared" si="1021"/>
        <v>0</v>
      </c>
      <c r="HH56" s="52">
        <f t="shared" si="1021"/>
        <v>3813.22583923102</v>
      </c>
      <c r="HI56" s="53">
        <f t="shared" si="1021"/>
        <v>14515.1730560826</v>
      </c>
      <c r="HJ56" s="52">
        <f t="shared" si="1021"/>
        <v>2.37033315372487</v>
      </c>
      <c r="HK56" s="52">
        <f t="shared" si="1021"/>
        <v>0</v>
      </c>
      <c r="HL56" s="53">
        <f t="shared" si="1021"/>
        <v>6417.70555969771</v>
      </c>
      <c r="HM56" s="53">
        <f t="shared" si="1021"/>
        <v>8383.00621998359</v>
      </c>
      <c r="HN56" s="53">
        <f t="shared" si="1021"/>
        <v>3762.62605000566</v>
      </c>
      <c r="HO56" s="52">
        <f t="shared" si="1021"/>
        <v>0</v>
      </c>
      <c r="HP56" s="53">
        <f t="shared" si="1021"/>
        <v>2383.86307371488</v>
      </c>
      <c r="HQ56" s="52">
        <f t="shared" si="1021"/>
        <v>0</v>
      </c>
      <c r="HR56" s="52">
        <f t="shared" si="1021"/>
        <v>0</v>
      </c>
      <c r="HS56" s="55">
        <f t="shared" si="1021"/>
        <v>86069.9508245412</v>
      </c>
      <c r="HT56" s="54">
        <f t="shared" ref="HT56:IR56" si="1022">IFERROR(GU56/GU$10,"")</f>
        <v>0.00772095489812641</v>
      </c>
      <c r="HU56" s="54">
        <f t="shared" si="1022"/>
        <v>0.00772095489812656</v>
      </c>
      <c r="HV56" s="54">
        <f t="shared" si="1022"/>
        <v>0.0311898811592537</v>
      </c>
      <c r="HW56" s="54">
        <f t="shared" si="1022"/>
        <v>0.015025843034914</v>
      </c>
      <c r="HX56" s="54">
        <f t="shared" si="1022"/>
        <v>0.167131452942642</v>
      </c>
      <c r="HY56" s="54">
        <f t="shared" si="1022"/>
        <v>0.0294261199975252</v>
      </c>
      <c r="HZ56" s="54">
        <f t="shared" si="1022"/>
        <v>0.0150258430349136</v>
      </c>
      <c r="IA56" s="54">
        <f t="shared" si="1022"/>
        <v>0.00772095489812667</v>
      </c>
      <c r="IB56" s="54">
        <f t="shared" si="1022"/>
        <v>0</v>
      </c>
      <c r="IC56" s="54">
        <f t="shared" si="1022"/>
        <v>0.0316852250197428</v>
      </c>
      <c r="ID56" s="54">
        <f t="shared" si="1022"/>
        <v>0.0294261199975262</v>
      </c>
      <c r="IE56" s="54">
        <f t="shared" si="1022"/>
        <v>0.0294261199975261</v>
      </c>
      <c r="IF56" s="54" t="str">
        <f t="shared" si="1022"/>
        <v/>
      </c>
      <c r="IG56" s="54">
        <f t="shared" si="1022"/>
        <v>0.0294261199975262</v>
      </c>
      <c r="IH56" s="54">
        <f t="shared" si="1022"/>
        <v>0.027411932461884</v>
      </c>
      <c r="II56" s="54">
        <f t="shared" si="1022"/>
        <v>0.00772095489812661</v>
      </c>
      <c r="IJ56" s="54">
        <f t="shared" si="1022"/>
        <v>0</v>
      </c>
      <c r="IK56" s="54">
        <f t="shared" si="1022"/>
        <v>0.014973635485741</v>
      </c>
      <c r="IL56" s="54">
        <f t="shared" si="1022"/>
        <v>0.0262850297851324</v>
      </c>
      <c r="IM56" s="54">
        <f t="shared" si="1022"/>
        <v>0.0262850297851335</v>
      </c>
      <c r="IN56" s="54">
        <f t="shared" si="1022"/>
        <v>0</v>
      </c>
      <c r="IO56" s="54">
        <f t="shared" si="1022"/>
        <v>0.0219649846030339</v>
      </c>
      <c r="IP56" s="54" t="str">
        <f t="shared" si="1022"/>
        <v/>
      </c>
      <c r="IQ56" s="54" t="str">
        <f t="shared" si="1022"/>
        <v/>
      </c>
      <c r="IR56" s="56">
        <f t="shared" si="1022"/>
        <v>0.0225349245054955</v>
      </c>
      <c r="IS56" s="52">
        <f t="shared" ref="IS56:JQ56" si="1023">SUM(IS54:IS55)</f>
        <v>7857.15871607225</v>
      </c>
      <c r="IT56" s="52">
        <f t="shared" si="1023"/>
        <v>608.099037198274</v>
      </c>
      <c r="IU56" s="52">
        <f t="shared" si="1023"/>
        <v>3506.3966355844</v>
      </c>
      <c r="IV56" s="52">
        <f t="shared" si="1023"/>
        <v>4304.8355699384</v>
      </c>
      <c r="IW56" s="52">
        <f t="shared" si="1023"/>
        <v>1204.66380996009</v>
      </c>
      <c r="IX56" s="52">
        <f t="shared" si="1023"/>
        <v>6502.68575356363</v>
      </c>
      <c r="IY56" s="52">
        <f t="shared" si="1023"/>
        <v>8847.12879538641</v>
      </c>
      <c r="IZ56" s="52">
        <f t="shared" si="1023"/>
        <v>947.288495822655</v>
      </c>
      <c r="JA56" s="52">
        <f t="shared" si="1023"/>
        <v>0</v>
      </c>
      <c r="JB56" s="53">
        <f t="shared" si="1023"/>
        <v>9773.13767050638</v>
      </c>
      <c r="JC56" s="52">
        <f t="shared" si="1023"/>
        <v>746.9588619833</v>
      </c>
      <c r="JD56" s="52">
        <f t="shared" si="1023"/>
        <v>845.22965251512</v>
      </c>
      <c r="JE56" s="52">
        <f t="shared" si="1023"/>
        <v>0</v>
      </c>
      <c r="JF56" s="52">
        <f t="shared" si="1023"/>
        <v>8365.58695233231</v>
      </c>
      <c r="JG56" s="53">
        <f t="shared" si="1023"/>
        <v>11887.6482896145</v>
      </c>
      <c r="JH56" s="52">
        <f t="shared" si="1023"/>
        <v>0</v>
      </c>
      <c r="JI56" s="52">
        <f t="shared" si="1023"/>
        <v>0</v>
      </c>
      <c r="JJ56" s="53">
        <f t="shared" si="1023"/>
        <v>8363.47483456811</v>
      </c>
      <c r="JK56" s="53">
        <f t="shared" si="1023"/>
        <v>7498.2846685288</v>
      </c>
      <c r="JL56" s="53">
        <f t="shared" si="1023"/>
        <v>6551.92210088142</v>
      </c>
      <c r="JM56" s="52">
        <f t="shared" si="1023"/>
        <v>0</v>
      </c>
      <c r="JN56" s="53">
        <f t="shared" si="1023"/>
        <v>3585.3019929505</v>
      </c>
      <c r="JO56" s="52">
        <f t="shared" si="1023"/>
        <v>0</v>
      </c>
      <c r="JP56" s="52">
        <f t="shared" si="1023"/>
        <v>0</v>
      </c>
      <c r="JQ56" s="55">
        <f t="shared" si="1023"/>
        <v>91395.8018374065</v>
      </c>
      <c r="JR56" s="54">
        <f t="shared" ref="JR56:KP56" si="1024">IFERROR(IS56/IS$10,"")</f>
        <v>0.0324488393530861</v>
      </c>
      <c r="JS56" s="54">
        <f t="shared" si="1024"/>
        <v>0.0324488393530857</v>
      </c>
      <c r="JT56" s="54">
        <f t="shared" si="1024"/>
        <v>0.0208289794181454</v>
      </c>
      <c r="JU56" s="54">
        <f t="shared" si="1024"/>
        <v>0.0208289794181436</v>
      </c>
      <c r="JV56" s="54">
        <f t="shared" si="1024"/>
        <v>0.0324488393530852</v>
      </c>
      <c r="JW56" s="54">
        <f t="shared" si="1024"/>
        <v>0.0324488393530844</v>
      </c>
      <c r="JX56" s="54">
        <f t="shared" si="1024"/>
        <v>0.0208289794181418</v>
      </c>
      <c r="JY56" s="54">
        <f t="shared" si="1024"/>
        <v>0.0682701417253355</v>
      </c>
      <c r="JZ56" s="54">
        <f t="shared" si="1024"/>
        <v>0</v>
      </c>
      <c r="KA56" s="54">
        <f t="shared" si="1024"/>
        <v>0.029011944424506</v>
      </c>
      <c r="KB56" s="54">
        <f t="shared" si="1024"/>
        <v>0.0208289794181423</v>
      </c>
      <c r="KC56" s="54">
        <f t="shared" si="1024"/>
        <v>0.0342878444085481</v>
      </c>
      <c r="KD56" s="54" t="str">
        <f t="shared" si="1024"/>
        <v/>
      </c>
      <c r="KE56" s="54">
        <f t="shared" si="1024"/>
        <v>0.0682701417253373</v>
      </c>
      <c r="KF56" s="54">
        <f t="shared" si="1024"/>
        <v>0.0290119444245077</v>
      </c>
      <c r="KG56" s="54" t="str">
        <f t="shared" si="1024"/>
        <v/>
      </c>
      <c r="KH56" s="54">
        <f t="shared" si="1024"/>
        <v>0</v>
      </c>
      <c r="KI56" s="54">
        <f t="shared" si="1024"/>
        <v>0.0212684768705355</v>
      </c>
      <c r="KJ56" s="54">
        <f t="shared" si="1024"/>
        <v>0.0339464514313159</v>
      </c>
      <c r="KK56" s="54">
        <f t="shared" si="1024"/>
        <v>0.0339464514313171</v>
      </c>
      <c r="KL56" s="54">
        <f t="shared" si="1024"/>
        <v>0</v>
      </c>
      <c r="KM56" s="54">
        <f t="shared" si="1024"/>
        <v>0.0339464514313172</v>
      </c>
      <c r="KN56" s="54">
        <f t="shared" si="1024"/>
        <v>0</v>
      </c>
      <c r="KO56" s="54" t="str">
        <f t="shared" si="1024"/>
        <v/>
      </c>
      <c r="KP56" s="56">
        <f t="shared" si="1024"/>
        <v>0.026743692733361</v>
      </c>
      <c r="KQ56" s="52">
        <f t="shared" ref="KQ56:LO56" si="1025">SUM(KQ54:KQ55)</f>
        <v>0</v>
      </c>
      <c r="KR56" s="52">
        <f t="shared" si="1025"/>
        <v>0</v>
      </c>
      <c r="KS56" s="52">
        <f t="shared" si="1025"/>
        <v>0</v>
      </c>
      <c r="KT56" s="52">
        <f t="shared" si="1025"/>
        <v>0</v>
      </c>
      <c r="KU56" s="52">
        <f t="shared" si="1025"/>
        <v>0</v>
      </c>
      <c r="KV56" s="52">
        <f t="shared" si="1025"/>
        <v>0</v>
      </c>
      <c r="KW56" s="52">
        <f t="shared" si="1025"/>
        <v>0</v>
      </c>
      <c r="KX56" s="52">
        <f t="shared" si="1025"/>
        <v>0</v>
      </c>
      <c r="KY56" s="52">
        <f t="shared" si="1025"/>
        <v>0</v>
      </c>
      <c r="KZ56" s="52">
        <f t="shared" si="1025"/>
        <v>0</v>
      </c>
      <c r="LA56" s="52">
        <f t="shared" si="1025"/>
        <v>0</v>
      </c>
      <c r="LB56" s="52">
        <f t="shared" si="1025"/>
        <v>0</v>
      </c>
      <c r="LC56" s="52">
        <f t="shared" si="1025"/>
        <v>0</v>
      </c>
      <c r="LD56" s="52">
        <f t="shared" si="1025"/>
        <v>0</v>
      </c>
      <c r="LE56" s="52">
        <f t="shared" si="1025"/>
        <v>0</v>
      </c>
      <c r="LF56" s="52">
        <f t="shared" si="1025"/>
        <v>0</v>
      </c>
      <c r="LG56" s="52">
        <f t="shared" si="1025"/>
        <v>0</v>
      </c>
      <c r="LH56" s="52">
        <f t="shared" si="1025"/>
        <v>0</v>
      </c>
      <c r="LI56" s="52">
        <f t="shared" si="1025"/>
        <v>0</v>
      </c>
      <c r="LJ56" s="52">
        <f t="shared" si="1025"/>
        <v>0</v>
      </c>
      <c r="LK56" s="52">
        <f t="shared" si="1025"/>
        <v>0</v>
      </c>
      <c r="LL56" s="52">
        <f t="shared" si="1025"/>
        <v>0</v>
      </c>
      <c r="LM56" s="52">
        <f t="shared" si="1025"/>
        <v>0</v>
      </c>
      <c r="LN56" s="52">
        <f t="shared" si="1025"/>
        <v>0</v>
      </c>
      <c r="LO56" s="55">
        <f t="shared" si="1025"/>
        <v>0</v>
      </c>
      <c r="LP56" s="54" t="str">
        <f t="shared" ref="LP56:MN56" si="1026">IFERROR(KQ56/KQ$10,"")</f>
        <v/>
      </c>
      <c r="LQ56" s="54" t="str">
        <f t="shared" si="1026"/>
        <v/>
      </c>
      <c r="LR56" s="54" t="str">
        <f t="shared" si="1026"/>
        <v/>
      </c>
      <c r="LS56" s="54" t="str">
        <f t="shared" si="1026"/>
        <v/>
      </c>
      <c r="LT56" s="54" t="str">
        <f t="shared" si="1026"/>
        <v/>
      </c>
      <c r="LU56" s="54" t="str">
        <f t="shared" si="1026"/>
        <v/>
      </c>
      <c r="LV56" s="54" t="str">
        <f t="shared" si="1026"/>
        <v/>
      </c>
      <c r="LW56" s="54" t="str">
        <f t="shared" si="1026"/>
        <v/>
      </c>
      <c r="LX56" s="54" t="str">
        <f t="shared" si="1026"/>
        <v/>
      </c>
      <c r="LY56" s="54" t="str">
        <f t="shared" si="1026"/>
        <v/>
      </c>
      <c r="LZ56" s="54" t="str">
        <f t="shared" si="1026"/>
        <v/>
      </c>
      <c r="MA56" s="54" t="str">
        <f t="shared" si="1026"/>
        <v/>
      </c>
      <c r="MB56" s="54" t="str">
        <f t="shared" si="1026"/>
        <v/>
      </c>
      <c r="MC56" s="54" t="str">
        <f t="shared" si="1026"/>
        <v/>
      </c>
      <c r="MD56" s="54" t="str">
        <f t="shared" si="1026"/>
        <v/>
      </c>
      <c r="ME56" s="54" t="str">
        <f t="shared" si="1026"/>
        <v/>
      </c>
      <c r="MF56" s="54" t="str">
        <f t="shared" si="1026"/>
        <v/>
      </c>
      <c r="MG56" s="54" t="str">
        <f t="shared" si="1026"/>
        <v/>
      </c>
      <c r="MH56" s="54" t="str">
        <f t="shared" si="1026"/>
        <v/>
      </c>
      <c r="MI56" s="54" t="str">
        <f t="shared" si="1026"/>
        <v/>
      </c>
      <c r="MJ56" s="54" t="str">
        <f t="shared" si="1026"/>
        <v/>
      </c>
      <c r="MK56" s="54" t="str">
        <f t="shared" si="1026"/>
        <v/>
      </c>
      <c r="ML56" s="54" t="str">
        <f t="shared" si="1026"/>
        <v/>
      </c>
      <c r="MM56" s="54" t="str">
        <f t="shared" si="1026"/>
        <v/>
      </c>
      <c r="MN56" s="56" t="str">
        <f t="shared" si="1026"/>
        <v/>
      </c>
      <c r="MO56" s="52">
        <f t="shared" ref="MO56:NM56" si="1027">SUM(MO54:MO55)</f>
        <v>0</v>
      </c>
      <c r="MP56" s="52">
        <f t="shared" si="1027"/>
        <v>0</v>
      </c>
      <c r="MQ56" s="52">
        <f t="shared" si="1027"/>
        <v>0</v>
      </c>
      <c r="MR56" s="52">
        <f t="shared" si="1027"/>
        <v>0</v>
      </c>
      <c r="MS56" s="52">
        <f t="shared" si="1027"/>
        <v>0</v>
      </c>
      <c r="MT56" s="52">
        <f t="shared" si="1027"/>
        <v>0</v>
      </c>
      <c r="MU56" s="52">
        <f t="shared" si="1027"/>
        <v>0</v>
      </c>
      <c r="MV56" s="52">
        <f t="shared" si="1027"/>
        <v>0</v>
      </c>
      <c r="MW56" s="52">
        <f t="shared" si="1027"/>
        <v>0</v>
      </c>
      <c r="MX56" s="52">
        <f t="shared" si="1027"/>
        <v>0</v>
      </c>
      <c r="MY56" s="52">
        <f t="shared" si="1027"/>
        <v>0</v>
      </c>
      <c r="MZ56" s="52">
        <f t="shared" si="1027"/>
        <v>0</v>
      </c>
      <c r="NA56" s="52">
        <f t="shared" si="1027"/>
        <v>0</v>
      </c>
      <c r="NB56" s="52">
        <f t="shared" si="1027"/>
        <v>0</v>
      </c>
      <c r="NC56" s="52">
        <f t="shared" si="1027"/>
        <v>0</v>
      </c>
      <c r="ND56" s="52">
        <f t="shared" si="1027"/>
        <v>0</v>
      </c>
      <c r="NE56" s="52">
        <f t="shared" si="1027"/>
        <v>0</v>
      </c>
      <c r="NF56" s="52">
        <f t="shared" si="1027"/>
        <v>0</v>
      </c>
      <c r="NG56" s="52">
        <f t="shared" si="1027"/>
        <v>0</v>
      </c>
      <c r="NH56" s="52">
        <f t="shared" si="1027"/>
        <v>0</v>
      </c>
      <c r="NI56" s="52">
        <f t="shared" si="1027"/>
        <v>0</v>
      </c>
      <c r="NJ56" s="52">
        <f t="shared" si="1027"/>
        <v>0</v>
      </c>
      <c r="NK56" s="52">
        <f t="shared" si="1027"/>
        <v>0</v>
      </c>
      <c r="NL56" s="52">
        <f t="shared" si="1027"/>
        <v>0</v>
      </c>
      <c r="NM56" s="55">
        <f t="shared" si="1027"/>
        <v>0</v>
      </c>
      <c r="NN56" s="54" t="str">
        <f t="shared" ref="NN56:OL56" si="1028">IFERROR(MO56/MO$10,"")</f>
        <v/>
      </c>
      <c r="NO56" s="54" t="str">
        <f t="shared" si="1028"/>
        <v/>
      </c>
      <c r="NP56" s="54" t="str">
        <f t="shared" si="1028"/>
        <v/>
      </c>
      <c r="NQ56" s="54" t="str">
        <f t="shared" si="1028"/>
        <v/>
      </c>
      <c r="NR56" s="54" t="str">
        <f t="shared" si="1028"/>
        <v/>
      </c>
      <c r="NS56" s="54" t="str">
        <f t="shared" si="1028"/>
        <v/>
      </c>
      <c r="NT56" s="54" t="str">
        <f t="shared" si="1028"/>
        <v/>
      </c>
      <c r="NU56" s="54" t="str">
        <f t="shared" si="1028"/>
        <v/>
      </c>
      <c r="NV56" s="54" t="str">
        <f t="shared" si="1028"/>
        <v/>
      </c>
      <c r="NW56" s="54" t="str">
        <f t="shared" si="1028"/>
        <v/>
      </c>
      <c r="NX56" s="54" t="str">
        <f t="shared" si="1028"/>
        <v/>
      </c>
      <c r="NY56" s="54" t="str">
        <f t="shared" si="1028"/>
        <v/>
      </c>
      <c r="NZ56" s="54" t="str">
        <f t="shared" si="1028"/>
        <v/>
      </c>
      <c r="OA56" s="54" t="str">
        <f t="shared" si="1028"/>
        <v/>
      </c>
      <c r="OB56" s="54" t="str">
        <f t="shared" si="1028"/>
        <v/>
      </c>
      <c r="OC56" s="54" t="str">
        <f t="shared" si="1028"/>
        <v/>
      </c>
      <c r="OD56" s="54" t="str">
        <f t="shared" si="1028"/>
        <v/>
      </c>
      <c r="OE56" s="54" t="str">
        <f t="shared" si="1028"/>
        <v/>
      </c>
      <c r="OF56" s="54" t="str">
        <f t="shared" si="1028"/>
        <v/>
      </c>
      <c r="OG56" s="54" t="str">
        <f t="shared" si="1028"/>
        <v/>
      </c>
      <c r="OH56" s="54" t="str">
        <f t="shared" si="1028"/>
        <v/>
      </c>
      <c r="OI56" s="54" t="str">
        <f t="shared" si="1028"/>
        <v/>
      </c>
      <c r="OJ56" s="54" t="str">
        <f t="shared" si="1028"/>
        <v/>
      </c>
      <c r="OK56" s="54" t="str">
        <f t="shared" si="1028"/>
        <v/>
      </c>
      <c r="OL56" s="56" t="str">
        <f t="shared" si="1028"/>
        <v/>
      </c>
      <c r="OM56" s="52">
        <f t="shared" ref="OM56:PK56" si="1029">SUM(OM54:OM55)</f>
        <v>0</v>
      </c>
      <c r="ON56" s="52">
        <f t="shared" si="1029"/>
        <v>0</v>
      </c>
      <c r="OO56" s="52">
        <f t="shared" si="1029"/>
        <v>0</v>
      </c>
      <c r="OP56" s="52">
        <f t="shared" si="1029"/>
        <v>0</v>
      </c>
      <c r="OQ56" s="52">
        <f t="shared" si="1029"/>
        <v>0</v>
      </c>
      <c r="OR56" s="52">
        <f t="shared" si="1029"/>
        <v>0</v>
      </c>
      <c r="OS56" s="52">
        <f t="shared" si="1029"/>
        <v>0</v>
      </c>
      <c r="OT56" s="52">
        <f t="shared" si="1029"/>
        <v>0</v>
      </c>
      <c r="OU56" s="52">
        <f t="shared" si="1029"/>
        <v>0</v>
      </c>
      <c r="OV56" s="52">
        <f t="shared" si="1029"/>
        <v>0</v>
      </c>
      <c r="OW56" s="52">
        <f t="shared" si="1029"/>
        <v>0</v>
      </c>
      <c r="OX56" s="52">
        <f t="shared" si="1029"/>
        <v>0</v>
      </c>
      <c r="OY56" s="52">
        <f t="shared" si="1029"/>
        <v>0</v>
      </c>
      <c r="OZ56" s="52">
        <f t="shared" si="1029"/>
        <v>0</v>
      </c>
      <c r="PA56" s="52">
        <f t="shared" si="1029"/>
        <v>0</v>
      </c>
      <c r="PB56" s="52">
        <f t="shared" si="1029"/>
        <v>0</v>
      </c>
      <c r="PC56" s="52">
        <f t="shared" si="1029"/>
        <v>0</v>
      </c>
      <c r="PD56" s="52">
        <f t="shared" si="1029"/>
        <v>0</v>
      </c>
      <c r="PE56" s="52">
        <f t="shared" si="1029"/>
        <v>0</v>
      </c>
      <c r="PF56" s="52">
        <f t="shared" si="1029"/>
        <v>0</v>
      </c>
      <c r="PG56" s="52">
        <f t="shared" si="1029"/>
        <v>0</v>
      </c>
      <c r="PH56" s="52">
        <f t="shared" si="1029"/>
        <v>0</v>
      </c>
      <c r="PI56" s="52">
        <f t="shared" si="1029"/>
        <v>0</v>
      </c>
      <c r="PJ56" s="52">
        <f t="shared" si="1029"/>
        <v>0</v>
      </c>
      <c r="PK56" s="55">
        <f t="shared" si="1029"/>
        <v>0</v>
      </c>
      <c r="PL56" s="54" t="str">
        <f t="shared" ref="PL56:QJ56" si="1030">IFERROR(OM56/OM$10,"")</f>
        <v/>
      </c>
      <c r="PM56" s="54" t="str">
        <f t="shared" si="1030"/>
        <v/>
      </c>
      <c r="PN56" s="54" t="str">
        <f t="shared" si="1030"/>
        <v/>
      </c>
      <c r="PO56" s="54" t="str">
        <f t="shared" si="1030"/>
        <v/>
      </c>
      <c r="PP56" s="54" t="str">
        <f t="shared" si="1030"/>
        <v/>
      </c>
      <c r="PQ56" s="54" t="str">
        <f t="shared" si="1030"/>
        <v/>
      </c>
      <c r="PR56" s="54" t="str">
        <f t="shared" si="1030"/>
        <v/>
      </c>
      <c r="PS56" s="54" t="str">
        <f t="shared" si="1030"/>
        <v/>
      </c>
      <c r="PT56" s="54" t="str">
        <f t="shared" si="1030"/>
        <v/>
      </c>
      <c r="PU56" s="54" t="str">
        <f t="shared" si="1030"/>
        <v/>
      </c>
      <c r="PV56" s="54" t="str">
        <f t="shared" si="1030"/>
        <v/>
      </c>
      <c r="PW56" s="54" t="str">
        <f t="shared" si="1030"/>
        <v/>
      </c>
      <c r="PX56" s="54" t="str">
        <f t="shared" si="1030"/>
        <v/>
      </c>
      <c r="PY56" s="54" t="str">
        <f t="shared" si="1030"/>
        <v/>
      </c>
      <c r="PZ56" s="54" t="str">
        <f t="shared" si="1030"/>
        <v/>
      </c>
      <c r="QA56" s="54" t="str">
        <f t="shared" si="1030"/>
        <v/>
      </c>
      <c r="QB56" s="54" t="str">
        <f t="shared" si="1030"/>
        <v/>
      </c>
      <c r="QC56" s="54" t="str">
        <f t="shared" si="1030"/>
        <v/>
      </c>
      <c r="QD56" s="54" t="str">
        <f t="shared" si="1030"/>
        <v/>
      </c>
      <c r="QE56" s="54" t="str">
        <f t="shared" si="1030"/>
        <v/>
      </c>
      <c r="QF56" s="54" t="str">
        <f t="shared" si="1030"/>
        <v/>
      </c>
      <c r="QG56" s="54" t="str">
        <f t="shared" si="1030"/>
        <v/>
      </c>
      <c r="QH56" s="54" t="str">
        <f t="shared" si="1030"/>
        <v/>
      </c>
      <c r="QI56" s="54" t="str">
        <f t="shared" si="1030"/>
        <v/>
      </c>
      <c r="QJ56" s="56" t="str">
        <f t="shared" si="1030"/>
        <v/>
      </c>
      <c r="QK56" s="52">
        <f t="shared" ref="QK56:RI56" si="1031">SUM(QK54:QK55)</f>
        <v>0</v>
      </c>
      <c r="QL56" s="52">
        <f t="shared" si="1031"/>
        <v>0</v>
      </c>
      <c r="QM56" s="52">
        <f t="shared" si="1031"/>
        <v>0</v>
      </c>
      <c r="QN56" s="52">
        <f t="shared" si="1031"/>
        <v>0</v>
      </c>
      <c r="QO56" s="52">
        <f t="shared" si="1031"/>
        <v>0</v>
      </c>
      <c r="QP56" s="52">
        <f t="shared" si="1031"/>
        <v>0</v>
      </c>
      <c r="QQ56" s="52">
        <f t="shared" si="1031"/>
        <v>0</v>
      </c>
      <c r="QR56" s="52">
        <f t="shared" si="1031"/>
        <v>0</v>
      </c>
      <c r="QS56" s="52">
        <f t="shared" si="1031"/>
        <v>0</v>
      </c>
      <c r="QT56" s="52">
        <f t="shared" si="1031"/>
        <v>0</v>
      </c>
      <c r="QU56" s="52">
        <f t="shared" si="1031"/>
        <v>0</v>
      </c>
      <c r="QV56" s="52">
        <f t="shared" si="1031"/>
        <v>0</v>
      </c>
      <c r="QW56" s="52">
        <f t="shared" si="1031"/>
        <v>0</v>
      </c>
      <c r="QX56" s="52">
        <f t="shared" si="1031"/>
        <v>0</v>
      </c>
      <c r="QY56" s="52">
        <f t="shared" si="1031"/>
        <v>0</v>
      </c>
      <c r="QZ56" s="52">
        <f t="shared" si="1031"/>
        <v>0</v>
      </c>
      <c r="RA56" s="52">
        <f t="shared" si="1031"/>
        <v>0</v>
      </c>
      <c r="RB56" s="52">
        <f t="shared" si="1031"/>
        <v>0</v>
      </c>
      <c r="RC56" s="52">
        <f t="shared" si="1031"/>
        <v>0</v>
      </c>
      <c r="RD56" s="52">
        <f t="shared" si="1031"/>
        <v>0</v>
      </c>
      <c r="RE56" s="52">
        <f t="shared" si="1031"/>
        <v>0</v>
      </c>
      <c r="RF56" s="52">
        <f t="shared" si="1031"/>
        <v>0</v>
      </c>
      <c r="RG56" s="52">
        <f t="shared" si="1031"/>
        <v>0</v>
      </c>
      <c r="RH56" s="52">
        <f t="shared" si="1031"/>
        <v>0</v>
      </c>
      <c r="RI56" s="55">
        <f t="shared" si="1031"/>
        <v>0</v>
      </c>
      <c r="RJ56" s="54" t="str">
        <f t="shared" ref="RJ56:SH56" si="1032">IFERROR(QK56/QK$10,"")</f>
        <v/>
      </c>
      <c r="RK56" s="54" t="str">
        <f t="shared" si="1032"/>
        <v/>
      </c>
      <c r="RL56" s="54" t="str">
        <f t="shared" si="1032"/>
        <v/>
      </c>
      <c r="RM56" s="54" t="str">
        <f t="shared" si="1032"/>
        <v/>
      </c>
      <c r="RN56" s="54" t="str">
        <f t="shared" si="1032"/>
        <v/>
      </c>
      <c r="RO56" s="54" t="str">
        <f t="shared" si="1032"/>
        <v/>
      </c>
      <c r="RP56" s="54" t="str">
        <f t="shared" si="1032"/>
        <v/>
      </c>
      <c r="RQ56" s="54" t="str">
        <f t="shared" si="1032"/>
        <v/>
      </c>
      <c r="RR56" s="54" t="str">
        <f t="shared" si="1032"/>
        <v/>
      </c>
      <c r="RS56" s="54" t="str">
        <f t="shared" si="1032"/>
        <v/>
      </c>
      <c r="RT56" s="54" t="str">
        <f t="shared" si="1032"/>
        <v/>
      </c>
      <c r="RU56" s="54" t="str">
        <f t="shared" si="1032"/>
        <v/>
      </c>
      <c r="RV56" s="54" t="str">
        <f t="shared" si="1032"/>
        <v/>
      </c>
      <c r="RW56" s="54" t="str">
        <f t="shared" si="1032"/>
        <v/>
      </c>
      <c r="RX56" s="54" t="str">
        <f t="shared" si="1032"/>
        <v/>
      </c>
      <c r="RY56" s="54" t="str">
        <f t="shared" si="1032"/>
        <v/>
      </c>
      <c r="RZ56" s="54" t="str">
        <f t="shared" si="1032"/>
        <v/>
      </c>
      <c r="SA56" s="54" t="str">
        <f t="shared" si="1032"/>
        <v/>
      </c>
      <c r="SB56" s="54" t="str">
        <f t="shared" si="1032"/>
        <v/>
      </c>
      <c r="SC56" s="54" t="str">
        <f t="shared" si="1032"/>
        <v/>
      </c>
      <c r="SD56" s="54" t="str">
        <f t="shared" si="1032"/>
        <v/>
      </c>
      <c r="SE56" s="54" t="str">
        <f t="shared" si="1032"/>
        <v/>
      </c>
      <c r="SF56" s="54" t="str">
        <f t="shared" si="1032"/>
        <v/>
      </c>
      <c r="SG56" s="54" t="str">
        <f t="shared" si="1032"/>
        <v/>
      </c>
      <c r="SH56" s="56" t="str">
        <f t="shared" si="1032"/>
        <v/>
      </c>
      <c r="SI56" s="52">
        <f t="shared" ref="SI56:TG56" si="1033">SUM(SI54:SI55)</f>
        <v>0</v>
      </c>
      <c r="SJ56" s="52">
        <f t="shared" si="1033"/>
        <v>0</v>
      </c>
      <c r="SK56" s="52">
        <f t="shared" si="1033"/>
        <v>0</v>
      </c>
      <c r="SL56" s="52">
        <f t="shared" si="1033"/>
        <v>0</v>
      </c>
      <c r="SM56" s="52">
        <f t="shared" si="1033"/>
        <v>0</v>
      </c>
      <c r="SN56" s="52">
        <f t="shared" si="1033"/>
        <v>0</v>
      </c>
      <c r="SO56" s="52">
        <f t="shared" si="1033"/>
        <v>0</v>
      </c>
      <c r="SP56" s="52">
        <f t="shared" si="1033"/>
        <v>0</v>
      </c>
      <c r="SQ56" s="52">
        <f t="shared" si="1033"/>
        <v>0</v>
      </c>
      <c r="SR56" s="52">
        <f t="shared" si="1033"/>
        <v>0</v>
      </c>
      <c r="SS56" s="52">
        <f t="shared" si="1033"/>
        <v>0</v>
      </c>
      <c r="ST56" s="52">
        <f t="shared" si="1033"/>
        <v>0</v>
      </c>
      <c r="SU56" s="52">
        <f t="shared" si="1033"/>
        <v>0</v>
      </c>
      <c r="SV56" s="52">
        <f t="shared" si="1033"/>
        <v>0</v>
      </c>
      <c r="SW56" s="52">
        <f t="shared" si="1033"/>
        <v>0</v>
      </c>
      <c r="SX56" s="52">
        <f t="shared" si="1033"/>
        <v>0</v>
      </c>
      <c r="SY56" s="52">
        <f t="shared" si="1033"/>
        <v>0</v>
      </c>
      <c r="SZ56" s="52">
        <f t="shared" si="1033"/>
        <v>0</v>
      </c>
      <c r="TA56" s="52">
        <f t="shared" si="1033"/>
        <v>0</v>
      </c>
      <c r="TB56" s="52">
        <f t="shared" si="1033"/>
        <v>0</v>
      </c>
      <c r="TC56" s="52">
        <f t="shared" si="1033"/>
        <v>0</v>
      </c>
      <c r="TD56" s="52">
        <f t="shared" si="1033"/>
        <v>0</v>
      </c>
      <c r="TE56" s="52">
        <f t="shared" si="1033"/>
        <v>0</v>
      </c>
      <c r="TF56" s="52">
        <f t="shared" si="1033"/>
        <v>0</v>
      </c>
      <c r="TG56" s="55">
        <f t="shared" si="1033"/>
        <v>0</v>
      </c>
      <c r="TH56" s="54" t="str">
        <f t="shared" ref="TH56:UA56" si="1034">IFERROR(SI56/SI$10,"")</f>
        <v/>
      </c>
      <c r="TI56" s="54" t="str">
        <f t="shared" si="1034"/>
        <v/>
      </c>
      <c r="TJ56" s="54" t="str">
        <f t="shared" si="1034"/>
        <v/>
      </c>
      <c r="TK56" s="54" t="str">
        <f t="shared" si="1034"/>
        <v/>
      </c>
      <c r="TL56" s="54" t="str">
        <f t="shared" si="1034"/>
        <v/>
      </c>
      <c r="TM56" s="54" t="str">
        <f t="shared" si="1034"/>
        <v/>
      </c>
      <c r="TN56" s="54" t="str">
        <f t="shared" si="1034"/>
        <v/>
      </c>
      <c r="TO56" s="54" t="str">
        <f t="shared" si="1034"/>
        <v/>
      </c>
      <c r="TP56" s="54" t="str">
        <f t="shared" si="1034"/>
        <v/>
      </c>
      <c r="TQ56" s="54" t="str">
        <f t="shared" si="1034"/>
        <v/>
      </c>
      <c r="TR56" s="54" t="str">
        <f t="shared" si="1034"/>
        <v/>
      </c>
      <c r="TS56" s="54" t="str">
        <f t="shared" si="1034"/>
        <v/>
      </c>
      <c r="TT56" s="54" t="str">
        <f t="shared" si="1034"/>
        <v/>
      </c>
      <c r="TU56" s="54" t="str">
        <f t="shared" si="1034"/>
        <v/>
      </c>
      <c r="TV56" s="54" t="str">
        <f t="shared" si="1034"/>
        <v/>
      </c>
      <c r="TW56" s="54" t="str">
        <f t="shared" si="1034"/>
        <v/>
      </c>
      <c r="TX56" s="54" t="str">
        <f t="shared" si="1034"/>
        <v/>
      </c>
      <c r="TY56" s="54" t="str">
        <f t="shared" si="1034"/>
        <v/>
      </c>
      <c r="TZ56" s="54" t="str">
        <f t="shared" si="1034"/>
        <v/>
      </c>
      <c r="UA56" s="54" t="str">
        <f t="shared" si="1034"/>
        <v/>
      </c>
      <c r="UB56" s="54" t="str">
        <f t="shared" ref="UB56:UG56" si="1035">IFERROR(TB56/TB$10,"")</f>
        <v/>
      </c>
      <c r="UC56" s="54" t="str">
        <f t="shared" si="1035"/>
        <v/>
      </c>
      <c r="UD56" s="54" t="str">
        <f t="shared" si="1035"/>
        <v/>
      </c>
      <c r="UE56" s="54" t="str">
        <f t="shared" si="1035"/>
        <v/>
      </c>
      <c r="UF56" s="54" t="str">
        <f t="shared" si="1035"/>
        <v/>
      </c>
      <c r="UG56" s="56" t="str">
        <f t="shared" si="1035"/>
        <v/>
      </c>
      <c r="UH56" s="52">
        <f t="shared" ref="UH56:VF56" si="1036">SUM(UH54:UH55)</f>
        <v>0</v>
      </c>
      <c r="UI56" s="52">
        <f t="shared" si="1036"/>
        <v>0</v>
      </c>
      <c r="UJ56" s="52">
        <f t="shared" si="1036"/>
        <v>0</v>
      </c>
      <c r="UK56" s="52">
        <f t="shared" si="1036"/>
        <v>0</v>
      </c>
      <c r="UL56" s="52">
        <f t="shared" si="1036"/>
        <v>0</v>
      </c>
      <c r="UM56" s="52">
        <f t="shared" si="1036"/>
        <v>0</v>
      </c>
      <c r="UN56" s="52">
        <f t="shared" si="1036"/>
        <v>0</v>
      </c>
      <c r="UO56" s="52">
        <f t="shared" si="1036"/>
        <v>0</v>
      </c>
      <c r="UP56" s="52">
        <f t="shared" si="1036"/>
        <v>0</v>
      </c>
      <c r="UQ56" s="52">
        <f t="shared" si="1036"/>
        <v>0</v>
      </c>
      <c r="UR56" s="52">
        <f t="shared" si="1036"/>
        <v>0</v>
      </c>
      <c r="US56" s="52">
        <f t="shared" si="1036"/>
        <v>0</v>
      </c>
      <c r="UT56" s="52">
        <f t="shared" si="1036"/>
        <v>0</v>
      </c>
      <c r="UU56" s="52">
        <f t="shared" si="1036"/>
        <v>0</v>
      </c>
      <c r="UV56" s="52">
        <f t="shared" si="1036"/>
        <v>0</v>
      </c>
      <c r="UW56" s="52">
        <f t="shared" si="1036"/>
        <v>0</v>
      </c>
      <c r="UX56" s="52">
        <f t="shared" si="1036"/>
        <v>0</v>
      </c>
      <c r="UY56" s="52">
        <f t="shared" si="1036"/>
        <v>0</v>
      </c>
      <c r="UZ56" s="52">
        <f t="shared" si="1036"/>
        <v>0</v>
      </c>
      <c r="VA56" s="52">
        <f t="shared" si="1036"/>
        <v>0</v>
      </c>
      <c r="VB56" s="52">
        <f t="shared" si="1036"/>
        <v>0</v>
      </c>
      <c r="VC56" s="52">
        <f t="shared" si="1036"/>
        <v>0</v>
      </c>
      <c r="VD56" s="52">
        <f t="shared" si="1036"/>
        <v>0</v>
      </c>
      <c r="VE56" s="52">
        <f t="shared" si="1036"/>
        <v>0</v>
      </c>
      <c r="VF56" s="55">
        <f t="shared" si="1036"/>
        <v>0</v>
      </c>
      <c r="VG56" s="54" t="str">
        <f t="shared" ref="VG56:WE56" si="1037">IFERROR(UH56/UH$10,"")</f>
        <v/>
      </c>
      <c r="VH56" s="54" t="str">
        <f t="shared" si="1037"/>
        <v/>
      </c>
      <c r="VI56" s="54" t="str">
        <f t="shared" si="1037"/>
        <v/>
      </c>
      <c r="VJ56" s="54" t="str">
        <f t="shared" si="1037"/>
        <v/>
      </c>
      <c r="VK56" s="54" t="str">
        <f t="shared" si="1037"/>
        <v/>
      </c>
      <c r="VL56" s="54" t="str">
        <f t="shared" si="1037"/>
        <v/>
      </c>
      <c r="VM56" s="54" t="str">
        <f t="shared" si="1037"/>
        <v/>
      </c>
      <c r="VN56" s="54" t="str">
        <f t="shared" si="1037"/>
        <v/>
      </c>
      <c r="VO56" s="54" t="str">
        <f t="shared" si="1037"/>
        <v/>
      </c>
      <c r="VP56" s="54" t="str">
        <f t="shared" si="1037"/>
        <v/>
      </c>
      <c r="VQ56" s="54" t="str">
        <f t="shared" si="1037"/>
        <v/>
      </c>
      <c r="VR56" s="54" t="str">
        <f t="shared" si="1037"/>
        <v/>
      </c>
      <c r="VS56" s="54" t="str">
        <f t="shared" si="1037"/>
        <v/>
      </c>
      <c r="VT56" s="54" t="str">
        <f t="shared" si="1037"/>
        <v/>
      </c>
      <c r="VU56" s="54" t="str">
        <f t="shared" si="1037"/>
        <v/>
      </c>
      <c r="VV56" s="54" t="str">
        <f t="shared" si="1037"/>
        <v/>
      </c>
      <c r="VW56" s="54" t="str">
        <f t="shared" si="1037"/>
        <v/>
      </c>
      <c r="VX56" s="54" t="str">
        <f t="shared" si="1037"/>
        <v/>
      </c>
      <c r="VY56" s="54" t="str">
        <f t="shared" si="1037"/>
        <v/>
      </c>
      <c r="VZ56" s="54" t="str">
        <f t="shared" si="1037"/>
        <v/>
      </c>
      <c r="WA56" s="54" t="str">
        <f t="shared" si="1037"/>
        <v/>
      </c>
      <c r="WB56" s="54" t="str">
        <f t="shared" si="1037"/>
        <v/>
      </c>
      <c r="WC56" s="54" t="str">
        <f t="shared" si="1037"/>
        <v/>
      </c>
      <c r="WD56" s="54" t="str">
        <f t="shared" si="1037"/>
        <v/>
      </c>
      <c r="WE56" s="56" t="str">
        <f t="shared" si="1037"/>
        <v/>
      </c>
      <c r="WF56" s="52">
        <f t="shared" ref="WF56:XD56" si="1038">SUM(WF54:WF55)</f>
        <v>39411.4427922708</v>
      </c>
      <c r="WG56" s="52">
        <f t="shared" si="1038"/>
        <v>1627.1384825949</v>
      </c>
      <c r="WH56" s="52">
        <f t="shared" si="1038"/>
        <v>47583.4268703269</v>
      </c>
      <c r="WI56" s="52">
        <f t="shared" si="1038"/>
        <v>20386.5239275089</v>
      </c>
      <c r="WJ56" s="52">
        <f t="shared" si="1038"/>
        <v>17547.0684039626</v>
      </c>
      <c r="WK56" s="52">
        <f t="shared" si="1038"/>
        <v>30685.8107115982</v>
      </c>
      <c r="WL56" s="52">
        <f t="shared" si="1038"/>
        <v>43084.3193276585</v>
      </c>
      <c r="WM56" s="52">
        <f t="shared" si="1038"/>
        <v>3406.26768843469</v>
      </c>
      <c r="WN56" s="52">
        <f t="shared" si="1038"/>
        <v>0</v>
      </c>
      <c r="WO56" s="52">
        <f t="shared" si="1038"/>
        <v>72132.4039492138</v>
      </c>
      <c r="WP56" s="52">
        <f t="shared" si="1038"/>
        <v>6730.5824805955</v>
      </c>
      <c r="WQ56" s="52">
        <f t="shared" si="1038"/>
        <v>8775.26062888595</v>
      </c>
      <c r="WR56" s="52">
        <f t="shared" si="1038"/>
        <v>759.384959848204</v>
      </c>
      <c r="WS56" s="52">
        <f t="shared" si="1038"/>
        <v>28230.9047160123</v>
      </c>
      <c r="WT56" s="52">
        <f t="shared" si="1038"/>
        <v>71054.901417445</v>
      </c>
      <c r="WU56" s="52">
        <f t="shared" si="1038"/>
        <v>18823.8788855136</v>
      </c>
      <c r="WV56" s="52">
        <f t="shared" si="1038"/>
        <v>0</v>
      </c>
      <c r="WW56" s="52">
        <f t="shared" si="1038"/>
        <v>53752.4639117787</v>
      </c>
      <c r="WX56" s="52">
        <f t="shared" si="1038"/>
        <v>55081.657284546</v>
      </c>
      <c r="WY56" s="52">
        <f t="shared" si="1038"/>
        <v>25831.4470973306</v>
      </c>
      <c r="WZ56" s="52">
        <f t="shared" si="1038"/>
        <v>0</v>
      </c>
      <c r="XA56" s="52">
        <f t="shared" si="1038"/>
        <v>5969.16506666538</v>
      </c>
      <c r="XB56" s="52">
        <f t="shared" si="1038"/>
        <v>0</v>
      </c>
      <c r="XC56" s="52">
        <f t="shared" si="1038"/>
        <v>0</v>
      </c>
      <c r="XD56" s="55">
        <f t="shared" si="1038"/>
        <v>550874.04860219</v>
      </c>
      <c r="XE56" s="54">
        <f t="shared" ref="XE56:YC56" si="1039">IFERROR(WF56/WF$10,"")</f>
        <v>0.0231117104604463</v>
      </c>
      <c r="XF56" s="54">
        <f t="shared" si="1039"/>
        <v>0.010534519417506</v>
      </c>
      <c r="XG56" s="54">
        <f t="shared" si="1039"/>
        <v>0.0357885465526583</v>
      </c>
      <c r="XH56" s="54">
        <f t="shared" si="1039"/>
        <v>0.0161472062130579</v>
      </c>
      <c r="XI56" s="54">
        <f t="shared" si="1039"/>
        <v>0.0413989384623183</v>
      </c>
      <c r="XJ56" s="54">
        <f t="shared" si="1039"/>
        <v>0.0287613774548399</v>
      </c>
      <c r="XK56" s="54">
        <f t="shared" si="1039"/>
        <v>0.0167473258353147</v>
      </c>
      <c r="XL56" s="54">
        <f t="shared" si="1039"/>
        <v>0.0103967754839088</v>
      </c>
      <c r="XM56" s="54">
        <f t="shared" si="1039"/>
        <v>0</v>
      </c>
      <c r="XN56" s="54">
        <f t="shared" si="1039"/>
        <v>0.0375434828352518</v>
      </c>
      <c r="XO56" s="54">
        <f t="shared" si="1039"/>
        <v>0.030462484965125</v>
      </c>
      <c r="XP56" s="54">
        <f t="shared" si="1039"/>
        <v>0.0329105307528466</v>
      </c>
      <c r="XQ56" s="54">
        <f t="shared" si="1039"/>
        <v>0.237573585401231</v>
      </c>
      <c r="XR56" s="54">
        <f t="shared" si="1039"/>
        <v>0.038926297804009</v>
      </c>
      <c r="XS56" s="54">
        <f t="shared" si="1039"/>
        <v>0.0281410426091307</v>
      </c>
      <c r="XT56" s="54">
        <f t="shared" si="1039"/>
        <v>0.262226966610615</v>
      </c>
      <c r="XU56" s="54">
        <f t="shared" si="1039"/>
        <v>0</v>
      </c>
      <c r="XV56" s="54">
        <f t="shared" si="1039"/>
        <v>0.0249710472987967</v>
      </c>
      <c r="XW56" s="54">
        <f t="shared" si="1039"/>
        <v>0.0343500914004517</v>
      </c>
      <c r="XX56" s="54">
        <f t="shared" si="1039"/>
        <v>0.0337112110946963</v>
      </c>
      <c r="XY56" s="54">
        <f t="shared" si="1039"/>
        <v>0</v>
      </c>
      <c r="XZ56" s="54">
        <f t="shared" si="1039"/>
        <v>0.0278742060830097</v>
      </c>
      <c r="YA56" s="54">
        <f t="shared" si="1039"/>
        <v>0</v>
      </c>
      <c r="YB56" s="54" t="str">
        <f t="shared" si="1039"/>
        <v/>
      </c>
      <c r="YC56" s="56">
        <f t="shared" si="1039"/>
        <v>0.0273113612252783</v>
      </c>
    </row>
    <row r="57" s="18" customFormat="1" customHeight="1" spans="1:653">
      <c r="A57" s="67"/>
      <c r="B57" s="80" t="s">
        <v>110</v>
      </c>
      <c r="C57" s="81">
        <f t="shared" ref="C57:R57" si="1040">IFERROR(C56/C10,0)</f>
        <v>0.0549261027878763</v>
      </c>
      <c r="D57" s="81">
        <f t="shared" si="1040"/>
        <v>0.00926023466419456</v>
      </c>
      <c r="E57" s="81">
        <f t="shared" si="1040"/>
        <v>0.0498433961568571</v>
      </c>
      <c r="F57" s="81">
        <f t="shared" si="1040"/>
        <v>0.018058475217049</v>
      </c>
      <c r="G57" s="81">
        <f t="shared" si="1040"/>
        <v>0.00926023466419455</v>
      </c>
      <c r="H57" s="81">
        <f t="shared" si="1040"/>
        <v>0.034867508555774</v>
      </c>
      <c r="I57" s="81">
        <f t="shared" si="1040"/>
        <v>0.0180584752170491</v>
      </c>
      <c r="J57" s="81">
        <f t="shared" si="1040"/>
        <v>0.00926023466419455</v>
      </c>
      <c r="K57" s="81">
        <f t="shared" si="1040"/>
        <v>0</v>
      </c>
      <c r="L57" s="82">
        <f t="shared" si="1040"/>
        <v>0.0434552168118575</v>
      </c>
      <c r="M57" s="81">
        <f t="shared" si="1040"/>
        <v>0.034867508555774</v>
      </c>
      <c r="N57" s="81">
        <f t="shared" si="1040"/>
        <v>0.0348675085557741</v>
      </c>
      <c r="O57" s="81">
        <f t="shared" si="1040"/>
        <v>0.163221904155801</v>
      </c>
      <c r="P57" s="81">
        <f t="shared" si="1040"/>
        <v>0.0348675085557742</v>
      </c>
      <c r="Q57" s="82">
        <f t="shared" si="1040"/>
        <v>0.0392785579610039</v>
      </c>
      <c r="R57" s="81">
        <f t="shared" si="1040"/>
        <v>0.163221904155801</v>
      </c>
      <c r="S57" s="81"/>
      <c r="T57" s="81">
        <f t="shared" ref="T57:AA57" si="1041">IFERROR(T56/T10,0)</f>
        <v>0.0303308012169988</v>
      </c>
      <c r="U57" s="81">
        <f t="shared" si="1041"/>
        <v>0.0460962890654903</v>
      </c>
      <c r="V57" s="81">
        <f t="shared" si="1041"/>
        <v>0.0460962890654904</v>
      </c>
      <c r="W57" s="81">
        <f t="shared" si="1041"/>
        <v>0</v>
      </c>
      <c r="X57" s="82">
        <f t="shared" si="1041"/>
        <v>0</v>
      </c>
      <c r="Y57" s="81">
        <f t="shared" si="1041"/>
        <v>0</v>
      </c>
      <c r="Z57" s="81">
        <f t="shared" si="1041"/>
        <v>0</v>
      </c>
      <c r="AA57" s="83">
        <f t="shared" si="1041"/>
        <v>0.036231997332324</v>
      </c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4"/>
      <c r="BA57" s="81">
        <f t="shared" ref="BA57:BP57" si="1042">IFERROR(BA56/BA10,0)</f>
        <v>0.0413129412674323</v>
      </c>
      <c r="BB57" s="81">
        <f t="shared" si="1042"/>
        <v>0.0135707242558967</v>
      </c>
      <c r="BC57" s="81">
        <f t="shared" si="1042"/>
        <v>0.0664766624885281</v>
      </c>
      <c r="BD57" s="81">
        <f t="shared" si="1042"/>
        <v>0.0256896182189748</v>
      </c>
      <c r="BE57" s="81">
        <f t="shared" si="1042"/>
        <v>0.0135707242558968</v>
      </c>
      <c r="BF57" s="81">
        <f t="shared" si="1042"/>
        <v>0.0517221925210981</v>
      </c>
      <c r="BG57" s="81">
        <f t="shared" si="1042"/>
        <v>0.0256896182189747</v>
      </c>
      <c r="BH57" s="81">
        <f t="shared" si="1042"/>
        <v>0.0135707242558968</v>
      </c>
      <c r="BI57" s="81">
        <f t="shared" si="1042"/>
        <v>0</v>
      </c>
      <c r="BJ57" s="82">
        <f t="shared" si="1042"/>
        <v>0.0672274217265099</v>
      </c>
      <c r="BK57" s="81">
        <f t="shared" si="1042"/>
        <v>0.051722192521098</v>
      </c>
      <c r="BL57" s="81">
        <f t="shared" si="1042"/>
        <v>0.0517221925210982</v>
      </c>
      <c r="BM57" s="81">
        <f t="shared" si="1042"/>
        <v>0.390738106242444</v>
      </c>
      <c r="BN57" s="81">
        <f t="shared" si="1042"/>
        <v>0.0517221925210981</v>
      </c>
      <c r="BO57" s="82">
        <f t="shared" si="1042"/>
        <v>0.0508031318226903</v>
      </c>
      <c r="BP57" s="81">
        <f t="shared" si="1042"/>
        <v>0.390738106242443</v>
      </c>
      <c r="BQ57" s="81"/>
      <c r="BR57" s="82">
        <f t="shared" ref="BR57:BY57" si="1043">IFERROR(BR56/BR10,0)</f>
        <v>0.0410753862743111</v>
      </c>
      <c r="BS57" s="82">
        <f t="shared" si="1043"/>
        <v>0.0555667249107111</v>
      </c>
      <c r="BT57" s="82">
        <f t="shared" si="1043"/>
        <v>0.0555667249107111</v>
      </c>
      <c r="BU57" s="81">
        <f t="shared" si="1043"/>
        <v>0</v>
      </c>
      <c r="BV57" s="81">
        <f t="shared" si="1043"/>
        <v>0</v>
      </c>
      <c r="BW57" s="81">
        <f t="shared" si="1043"/>
        <v>0</v>
      </c>
      <c r="BX57" s="81">
        <f t="shared" si="1043"/>
        <v>0</v>
      </c>
      <c r="BY57" s="83">
        <f t="shared" si="1043"/>
        <v>0.0474609711695868</v>
      </c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4"/>
      <c r="CY57" s="85">
        <f t="shared" ref="CY57:DW57" si="1044">IFERROR(CY56/CY10,0)</f>
        <v>0.00596128327582208</v>
      </c>
      <c r="CZ57" s="81">
        <f t="shared" si="1044"/>
        <v>0.00596128327582267</v>
      </c>
      <c r="DA57" s="81">
        <f t="shared" si="1044"/>
        <v>0.0280479422632525</v>
      </c>
      <c r="DB57" s="81">
        <f t="shared" si="1044"/>
        <v>0.0119653825563986</v>
      </c>
      <c r="DC57" s="81">
        <f t="shared" si="1044"/>
        <v>0.00596128327582306</v>
      </c>
      <c r="DD57" s="81">
        <f t="shared" si="1044"/>
        <v>0.0119653825563981</v>
      </c>
      <c r="DE57" s="81">
        <f t="shared" si="1044"/>
        <v>0.0119653825563974</v>
      </c>
      <c r="DF57" s="81">
        <f t="shared" si="1044"/>
        <v>0.00596128327582314</v>
      </c>
      <c r="DG57" s="81">
        <f t="shared" si="1044"/>
        <v>0</v>
      </c>
      <c r="DH57" s="82">
        <f t="shared" si="1044"/>
        <v>0.0337490463926467</v>
      </c>
      <c r="DI57" s="81">
        <f t="shared" si="1044"/>
        <v>0.032106331446084</v>
      </c>
      <c r="DJ57" s="81">
        <f t="shared" si="1044"/>
        <v>0.0321063314460839</v>
      </c>
      <c r="DK57" s="81">
        <f t="shared" si="1044"/>
        <v>0.376497510388409</v>
      </c>
      <c r="DL57" s="81">
        <f t="shared" si="1044"/>
        <v>0.0321063314460845</v>
      </c>
      <c r="DM57" s="82">
        <f t="shared" si="1044"/>
        <v>0.0230721721362445</v>
      </c>
      <c r="DN57" s="81">
        <f t="shared" si="1044"/>
        <v>0.376497510388411</v>
      </c>
      <c r="DO57" s="81">
        <f t="shared" si="1044"/>
        <v>0</v>
      </c>
      <c r="DP57" s="82">
        <f t="shared" si="1044"/>
        <v>0.0190394585284238</v>
      </c>
      <c r="DQ57" s="82">
        <f t="shared" si="1044"/>
        <v>0.0259138604085691</v>
      </c>
      <c r="DR57" s="82">
        <f t="shared" si="1044"/>
        <v>0.0259138604085706</v>
      </c>
      <c r="DS57" s="81">
        <f t="shared" si="1044"/>
        <v>0</v>
      </c>
      <c r="DT57" s="81">
        <f t="shared" si="1044"/>
        <v>0</v>
      </c>
      <c r="DU57" s="81">
        <f t="shared" si="1044"/>
        <v>0</v>
      </c>
      <c r="DV57" s="81">
        <f t="shared" si="1044"/>
        <v>0</v>
      </c>
      <c r="DW57" s="83">
        <f t="shared" si="1044"/>
        <v>0.0201461599867039</v>
      </c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4"/>
      <c r="EW57" s="81">
        <f t="shared" ref="EW57:FU57" si="1045">IFERROR(EW56/EW10,0)</f>
        <v>0.00685077937072309</v>
      </c>
      <c r="EX57" s="81">
        <f t="shared" si="1045"/>
        <v>0.00685077937072355</v>
      </c>
      <c r="EY57" s="81">
        <f t="shared" si="1045"/>
        <v>0.0332438542157631</v>
      </c>
      <c r="EZ57" s="81">
        <f t="shared" si="1045"/>
        <v>0.0135193412176313</v>
      </c>
      <c r="FA57" s="81">
        <f t="shared" si="1045"/>
        <v>0.0958392491776593</v>
      </c>
      <c r="FB57" s="81">
        <f t="shared" si="1045"/>
        <v>0.0267708315412483</v>
      </c>
      <c r="FC57" s="81">
        <f t="shared" si="1045"/>
        <v>0.0135193412176307</v>
      </c>
      <c r="FD57" s="81">
        <f t="shared" si="1045"/>
        <v>0.00685077937072346</v>
      </c>
      <c r="FE57" s="81">
        <f t="shared" si="1045"/>
        <v>0</v>
      </c>
      <c r="FF57" s="82">
        <f t="shared" si="1045"/>
        <v>0.0349611871909025</v>
      </c>
      <c r="FG57" s="81">
        <f t="shared" si="1045"/>
        <v>0.0267708315412486</v>
      </c>
      <c r="FH57" s="81">
        <f t="shared" si="1045"/>
        <v>0.0267708315412486</v>
      </c>
      <c r="FI57" s="81">
        <f t="shared" si="1045"/>
        <v>0.00685077937072366</v>
      </c>
      <c r="FJ57" s="81">
        <f t="shared" si="1045"/>
        <v>0.026770831541249</v>
      </c>
      <c r="FK57" s="82">
        <f t="shared" si="1045"/>
        <v>0.0165218867708212</v>
      </c>
      <c r="FL57" s="81">
        <f t="shared" si="1045"/>
        <v>0.00685077937072365</v>
      </c>
      <c r="FM57" s="81">
        <f t="shared" si="1045"/>
        <v>0</v>
      </c>
      <c r="FN57" s="82">
        <f t="shared" si="1045"/>
        <v>0.0339909814982605</v>
      </c>
      <c r="FO57" s="82">
        <f t="shared" si="1045"/>
        <v>0.0306839896229704</v>
      </c>
      <c r="FP57" s="82">
        <f t="shared" si="1045"/>
        <v>0.0306839896229732</v>
      </c>
      <c r="FQ57" s="81">
        <f t="shared" si="1045"/>
        <v>0</v>
      </c>
      <c r="FR57" s="81">
        <f t="shared" si="1045"/>
        <v>0</v>
      </c>
      <c r="FS57" s="81">
        <f t="shared" si="1045"/>
        <v>0</v>
      </c>
      <c r="FT57" s="81">
        <f t="shared" si="1045"/>
        <v>0</v>
      </c>
      <c r="FU57" s="83">
        <f t="shared" si="1045"/>
        <v>0.0233505056593255</v>
      </c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4"/>
      <c r="GU57" s="81">
        <f t="shared" ref="GU57:HS57" si="1046">IFERROR(GU56/GU10,0)</f>
        <v>0.00772095489812641</v>
      </c>
      <c r="GV57" s="81">
        <f t="shared" si="1046"/>
        <v>0.00772095489812656</v>
      </c>
      <c r="GW57" s="81">
        <f t="shared" si="1046"/>
        <v>0.0311898811592537</v>
      </c>
      <c r="GX57" s="81">
        <f t="shared" si="1046"/>
        <v>0.015025843034914</v>
      </c>
      <c r="GY57" s="81">
        <f t="shared" si="1046"/>
        <v>0.167131452942642</v>
      </c>
      <c r="GZ57" s="81">
        <f t="shared" si="1046"/>
        <v>0.0294261199975252</v>
      </c>
      <c r="HA57" s="81">
        <f t="shared" si="1046"/>
        <v>0.0150258430349136</v>
      </c>
      <c r="HB57" s="81">
        <f t="shared" si="1046"/>
        <v>0.00772095489812667</v>
      </c>
      <c r="HC57" s="81">
        <f t="shared" si="1046"/>
        <v>0</v>
      </c>
      <c r="HD57" s="82">
        <f t="shared" si="1046"/>
        <v>0.0316852250197428</v>
      </c>
      <c r="HE57" s="81">
        <f t="shared" si="1046"/>
        <v>0.0294261199975262</v>
      </c>
      <c r="HF57" s="81">
        <f t="shared" si="1046"/>
        <v>0.0294261199975261</v>
      </c>
      <c r="HG57" s="81">
        <f t="shared" si="1046"/>
        <v>0</v>
      </c>
      <c r="HH57" s="81">
        <f t="shared" si="1046"/>
        <v>0.0294261199975262</v>
      </c>
      <c r="HI57" s="82">
        <f t="shared" si="1046"/>
        <v>0.027411932461884</v>
      </c>
      <c r="HJ57" s="81">
        <f t="shared" si="1046"/>
        <v>0.00772095489812661</v>
      </c>
      <c r="HK57" s="81">
        <f t="shared" si="1046"/>
        <v>0</v>
      </c>
      <c r="HL57" s="82">
        <f t="shared" si="1046"/>
        <v>0.014973635485741</v>
      </c>
      <c r="HM57" s="82">
        <f t="shared" si="1046"/>
        <v>0.0262850297851324</v>
      </c>
      <c r="HN57" s="82">
        <f t="shared" si="1046"/>
        <v>0.0262850297851335</v>
      </c>
      <c r="HO57" s="81">
        <f t="shared" si="1046"/>
        <v>0</v>
      </c>
      <c r="HP57" s="82">
        <f t="shared" si="1046"/>
        <v>0.0219649846030339</v>
      </c>
      <c r="HQ57" s="81">
        <f t="shared" si="1046"/>
        <v>0</v>
      </c>
      <c r="HR57" s="81">
        <f t="shared" si="1046"/>
        <v>0</v>
      </c>
      <c r="HS57" s="83">
        <f t="shared" si="1046"/>
        <v>0.0225349245054955</v>
      </c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4"/>
      <c r="IS57" s="81">
        <f t="shared" ref="IS57:JQ57" si="1047">IFERROR(IS56/IS10,0)</f>
        <v>0.0324488393530861</v>
      </c>
      <c r="IT57" s="81">
        <f t="shared" si="1047"/>
        <v>0.0324488393530857</v>
      </c>
      <c r="IU57" s="81">
        <f t="shared" si="1047"/>
        <v>0.0208289794181454</v>
      </c>
      <c r="IV57" s="81">
        <f t="shared" si="1047"/>
        <v>0.0208289794181436</v>
      </c>
      <c r="IW57" s="81">
        <f t="shared" si="1047"/>
        <v>0.0324488393530852</v>
      </c>
      <c r="IX57" s="81">
        <f t="shared" si="1047"/>
        <v>0.0324488393530844</v>
      </c>
      <c r="IY57" s="81">
        <f t="shared" si="1047"/>
        <v>0.0208289794181418</v>
      </c>
      <c r="IZ57" s="81">
        <f t="shared" si="1047"/>
        <v>0.0682701417253355</v>
      </c>
      <c r="JA57" s="81">
        <f t="shared" si="1047"/>
        <v>0</v>
      </c>
      <c r="JB57" s="82">
        <f t="shared" si="1047"/>
        <v>0.029011944424506</v>
      </c>
      <c r="JC57" s="81">
        <f t="shared" si="1047"/>
        <v>0.0208289794181423</v>
      </c>
      <c r="JD57" s="81">
        <f t="shared" si="1047"/>
        <v>0.0342878444085481</v>
      </c>
      <c r="JE57" s="81">
        <f t="shared" si="1047"/>
        <v>0</v>
      </c>
      <c r="JF57" s="81">
        <f t="shared" si="1047"/>
        <v>0.0682701417253373</v>
      </c>
      <c r="JG57" s="82">
        <f t="shared" si="1047"/>
        <v>0.0290119444245077</v>
      </c>
      <c r="JH57" s="81">
        <f t="shared" si="1047"/>
        <v>0</v>
      </c>
      <c r="JI57" s="81">
        <f t="shared" si="1047"/>
        <v>0</v>
      </c>
      <c r="JJ57" s="82">
        <f t="shared" si="1047"/>
        <v>0.0212684768705355</v>
      </c>
      <c r="JK57" s="82">
        <f t="shared" si="1047"/>
        <v>0.0339464514313159</v>
      </c>
      <c r="JL57" s="82">
        <f t="shared" si="1047"/>
        <v>0.0339464514313171</v>
      </c>
      <c r="JM57" s="81">
        <f t="shared" si="1047"/>
        <v>0</v>
      </c>
      <c r="JN57" s="82">
        <f t="shared" si="1047"/>
        <v>0.0339464514313172</v>
      </c>
      <c r="JO57" s="81">
        <f t="shared" si="1047"/>
        <v>0</v>
      </c>
      <c r="JP57" s="81">
        <f t="shared" si="1047"/>
        <v>0</v>
      </c>
      <c r="JQ57" s="83">
        <f t="shared" si="1047"/>
        <v>0.026743692733361</v>
      </c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4"/>
      <c r="KQ57" s="81">
        <f t="shared" ref="KQ57:LO57" si="1048">IFERROR(KQ56/KQ10,0)</f>
        <v>0</v>
      </c>
      <c r="KR57" s="81">
        <f t="shared" si="1048"/>
        <v>0</v>
      </c>
      <c r="KS57" s="81">
        <f t="shared" si="1048"/>
        <v>0</v>
      </c>
      <c r="KT57" s="81">
        <f t="shared" si="1048"/>
        <v>0</v>
      </c>
      <c r="KU57" s="81">
        <f t="shared" si="1048"/>
        <v>0</v>
      </c>
      <c r="KV57" s="81">
        <f t="shared" si="1048"/>
        <v>0</v>
      </c>
      <c r="KW57" s="81">
        <f t="shared" si="1048"/>
        <v>0</v>
      </c>
      <c r="KX57" s="81">
        <f t="shared" si="1048"/>
        <v>0</v>
      </c>
      <c r="KY57" s="81">
        <f t="shared" si="1048"/>
        <v>0</v>
      </c>
      <c r="KZ57" s="81">
        <f t="shared" si="1048"/>
        <v>0</v>
      </c>
      <c r="LA57" s="81">
        <f t="shared" si="1048"/>
        <v>0</v>
      </c>
      <c r="LB57" s="81">
        <f t="shared" si="1048"/>
        <v>0</v>
      </c>
      <c r="LC57" s="81">
        <f t="shared" si="1048"/>
        <v>0</v>
      </c>
      <c r="LD57" s="81">
        <f t="shared" si="1048"/>
        <v>0</v>
      </c>
      <c r="LE57" s="81">
        <f t="shared" si="1048"/>
        <v>0</v>
      </c>
      <c r="LF57" s="81">
        <f t="shared" si="1048"/>
        <v>0</v>
      </c>
      <c r="LG57" s="81">
        <f t="shared" si="1048"/>
        <v>0</v>
      </c>
      <c r="LH57" s="81">
        <f t="shared" si="1048"/>
        <v>0</v>
      </c>
      <c r="LI57" s="81">
        <f t="shared" si="1048"/>
        <v>0</v>
      </c>
      <c r="LJ57" s="81">
        <f t="shared" si="1048"/>
        <v>0</v>
      </c>
      <c r="LK57" s="81">
        <f t="shared" si="1048"/>
        <v>0</v>
      </c>
      <c r="LL57" s="81">
        <f t="shared" si="1048"/>
        <v>0</v>
      </c>
      <c r="LM57" s="81">
        <f t="shared" si="1048"/>
        <v>0</v>
      </c>
      <c r="LN57" s="81">
        <f t="shared" si="1048"/>
        <v>0</v>
      </c>
      <c r="LO57" s="83">
        <f t="shared" si="1048"/>
        <v>0</v>
      </c>
      <c r="LP57" s="81"/>
      <c r="LQ57" s="81"/>
      <c r="LR57" s="81"/>
      <c r="LS57" s="81"/>
      <c r="LT57" s="81"/>
      <c r="LU57" s="81"/>
      <c r="LV57" s="81"/>
      <c r="LW57" s="81"/>
      <c r="LX57" s="81"/>
      <c r="LY57" s="81"/>
      <c r="LZ57" s="81"/>
      <c r="MA57" s="81"/>
      <c r="MB57" s="81"/>
      <c r="MC57" s="81"/>
      <c r="MD57" s="81"/>
      <c r="ME57" s="81"/>
      <c r="MF57" s="81"/>
      <c r="MG57" s="81"/>
      <c r="MH57" s="81"/>
      <c r="MI57" s="81"/>
      <c r="MJ57" s="81"/>
      <c r="MK57" s="81"/>
      <c r="ML57" s="81"/>
      <c r="MM57" s="81"/>
      <c r="MN57" s="84"/>
      <c r="MO57" s="81">
        <f t="shared" ref="MO57:NM57" si="1049">IFERROR(MO56/MO10,0)</f>
        <v>0</v>
      </c>
      <c r="MP57" s="81">
        <f t="shared" si="1049"/>
        <v>0</v>
      </c>
      <c r="MQ57" s="81">
        <f t="shared" si="1049"/>
        <v>0</v>
      </c>
      <c r="MR57" s="81">
        <f t="shared" si="1049"/>
        <v>0</v>
      </c>
      <c r="MS57" s="81">
        <f t="shared" si="1049"/>
        <v>0</v>
      </c>
      <c r="MT57" s="81">
        <f t="shared" si="1049"/>
        <v>0</v>
      </c>
      <c r="MU57" s="81">
        <f t="shared" si="1049"/>
        <v>0</v>
      </c>
      <c r="MV57" s="81">
        <f t="shared" si="1049"/>
        <v>0</v>
      </c>
      <c r="MW57" s="81">
        <f t="shared" si="1049"/>
        <v>0</v>
      </c>
      <c r="MX57" s="81">
        <f t="shared" si="1049"/>
        <v>0</v>
      </c>
      <c r="MY57" s="81">
        <f t="shared" si="1049"/>
        <v>0</v>
      </c>
      <c r="MZ57" s="81">
        <f t="shared" si="1049"/>
        <v>0</v>
      </c>
      <c r="NA57" s="81">
        <f t="shared" si="1049"/>
        <v>0</v>
      </c>
      <c r="NB57" s="81">
        <f t="shared" si="1049"/>
        <v>0</v>
      </c>
      <c r="NC57" s="81">
        <f t="shared" si="1049"/>
        <v>0</v>
      </c>
      <c r="ND57" s="81">
        <f t="shared" si="1049"/>
        <v>0</v>
      </c>
      <c r="NE57" s="81">
        <f t="shared" si="1049"/>
        <v>0</v>
      </c>
      <c r="NF57" s="81">
        <f t="shared" si="1049"/>
        <v>0</v>
      </c>
      <c r="NG57" s="81">
        <f t="shared" si="1049"/>
        <v>0</v>
      </c>
      <c r="NH57" s="81">
        <f t="shared" si="1049"/>
        <v>0</v>
      </c>
      <c r="NI57" s="81">
        <f t="shared" si="1049"/>
        <v>0</v>
      </c>
      <c r="NJ57" s="81">
        <f t="shared" si="1049"/>
        <v>0</v>
      </c>
      <c r="NK57" s="81">
        <f t="shared" si="1049"/>
        <v>0</v>
      </c>
      <c r="NL57" s="81">
        <f t="shared" si="1049"/>
        <v>0</v>
      </c>
      <c r="NM57" s="83">
        <f t="shared" si="1049"/>
        <v>0</v>
      </c>
      <c r="NN57" s="81"/>
      <c r="NO57" s="81"/>
      <c r="NP57" s="81"/>
      <c r="NQ57" s="81"/>
      <c r="NR57" s="81"/>
      <c r="NS57" s="81"/>
      <c r="NT57" s="81"/>
      <c r="NU57" s="81"/>
      <c r="NV57" s="81"/>
      <c r="NW57" s="81"/>
      <c r="NX57" s="81"/>
      <c r="NY57" s="81"/>
      <c r="NZ57" s="81"/>
      <c r="OA57" s="81"/>
      <c r="OB57" s="81"/>
      <c r="OC57" s="81"/>
      <c r="OD57" s="81"/>
      <c r="OE57" s="81"/>
      <c r="OF57" s="81"/>
      <c r="OG57" s="81"/>
      <c r="OH57" s="81"/>
      <c r="OI57" s="81"/>
      <c r="OJ57" s="81"/>
      <c r="OK57" s="81"/>
      <c r="OL57" s="84"/>
      <c r="OM57" s="81">
        <f t="shared" ref="OM57:PK57" si="1050">IFERROR(OM56/OM10,0)</f>
        <v>0</v>
      </c>
      <c r="ON57" s="81">
        <f t="shared" si="1050"/>
        <v>0</v>
      </c>
      <c r="OO57" s="81">
        <f t="shared" si="1050"/>
        <v>0</v>
      </c>
      <c r="OP57" s="81">
        <f t="shared" si="1050"/>
        <v>0</v>
      </c>
      <c r="OQ57" s="81">
        <f t="shared" si="1050"/>
        <v>0</v>
      </c>
      <c r="OR57" s="81">
        <f t="shared" si="1050"/>
        <v>0</v>
      </c>
      <c r="OS57" s="81">
        <f t="shared" si="1050"/>
        <v>0</v>
      </c>
      <c r="OT57" s="81">
        <f t="shared" si="1050"/>
        <v>0</v>
      </c>
      <c r="OU57" s="81">
        <f t="shared" si="1050"/>
        <v>0</v>
      </c>
      <c r="OV57" s="81">
        <f t="shared" si="1050"/>
        <v>0</v>
      </c>
      <c r="OW57" s="81">
        <f t="shared" si="1050"/>
        <v>0</v>
      </c>
      <c r="OX57" s="81">
        <f t="shared" si="1050"/>
        <v>0</v>
      </c>
      <c r="OY57" s="81">
        <f t="shared" si="1050"/>
        <v>0</v>
      </c>
      <c r="OZ57" s="81">
        <f t="shared" si="1050"/>
        <v>0</v>
      </c>
      <c r="PA57" s="81">
        <f t="shared" si="1050"/>
        <v>0</v>
      </c>
      <c r="PB57" s="81">
        <f t="shared" si="1050"/>
        <v>0</v>
      </c>
      <c r="PC57" s="81">
        <f t="shared" si="1050"/>
        <v>0</v>
      </c>
      <c r="PD57" s="81">
        <f t="shared" si="1050"/>
        <v>0</v>
      </c>
      <c r="PE57" s="81">
        <f t="shared" si="1050"/>
        <v>0</v>
      </c>
      <c r="PF57" s="81">
        <f t="shared" si="1050"/>
        <v>0</v>
      </c>
      <c r="PG57" s="81">
        <f t="shared" si="1050"/>
        <v>0</v>
      </c>
      <c r="PH57" s="81">
        <f t="shared" si="1050"/>
        <v>0</v>
      </c>
      <c r="PI57" s="81">
        <f t="shared" si="1050"/>
        <v>0</v>
      </c>
      <c r="PJ57" s="81">
        <f t="shared" si="1050"/>
        <v>0</v>
      </c>
      <c r="PK57" s="83">
        <f t="shared" si="1050"/>
        <v>0</v>
      </c>
      <c r="PL57" s="81"/>
      <c r="PM57" s="81"/>
      <c r="PN57" s="81"/>
      <c r="PO57" s="81"/>
      <c r="PP57" s="81"/>
      <c r="PQ57" s="81"/>
      <c r="PR57" s="81"/>
      <c r="PS57" s="81"/>
      <c r="PT57" s="81"/>
      <c r="PU57" s="81"/>
      <c r="PV57" s="81"/>
      <c r="PW57" s="81"/>
      <c r="PX57" s="81"/>
      <c r="PY57" s="81"/>
      <c r="PZ57" s="81"/>
      <c r="QA57" s="81"/>
      <c r="QB57" s="81"/>
      <c r="QC57" s="81"/>
      <c r="QD57" s="81"/>
      <c r="QE57" s="81"/>
      <c r="QF57" s="81"/>
      <c r="QG57" s="81"/>
      <c r="QH57" s="81"/>
      <c r="QI57" s="81"/>
      <c r="QJ57" s="84"/>
      <c r="QK57" s="81">
        <f t="shared" ref="QK57:RI57" si="1051">IFERROR(QK56/QK10,0)</f>
        <v>0</v>
      </c>
      <c r="QL57" s="81">
        <f t="shared" si="1051"/>
        <v>0</v>
      </c>
      <c r="QM57" s="81">
        <f t="shared" si="1051"/>
        <v>0</v>
      </c>
      <c r="QN57" s="81">
        <f t="shared" si="1051"/>
        <v>0</v>
      </c>
      <c r="QO57" s="81">
        <f t="shared" si="1051"/>
        <v>0</v>
      </c>
      <c r="QP57" s="81">
        <f t="shared" si="1051"/>
        <v>0</v>
      </c>
      <c r="QQ57" s="81">
        <f t="shared" si="1051"/>
        <v>0</v>
      </c>
      <c r="QR57" s="81">
        <f t="shared" si="1051"/>
        <v>0</v>
      </c>
      <c r="QS57" s="81">
        <f t="shared" si="1051"/>
        <v>0</v>
      </c>
      <c r="QT57" s="81">
        <f t="shared" si="1051"/>
        <v>0</v>
      </c>
      <c r="QU57" s="81">
        <f t="shared" si="1051"/>
        <v>0</v>
      </c>
      <c r="QV57" s="81">
        <f t="shared" si="1051"/>
        <v>0</v>
      </c>
      <c r="QW57" s="81">
        <f t="shared" si="1051"/>
        <v>0</v>
      </c>
      <c r="QX57" s="81">
        <f t="shared" si="1051"/>
        <v>0</v>
      </c>
      <c r="QY57" s="81">
        <f t="shared" si="1051"/>
        <v>0</v>
      </c>
      <c r="QZ57" s="81">
        <f t="shared" si="1051"/>
        <v>0</v>
      </c>
      <c r="RA57" s="81">
        <f t="shared" si="1051"/>
        <v>0</v>
      </c>
      <c r="RB57" s="81">
        <f t="shared" si="1051"/>
        <v>0</v>
      </c>
      <c r="RC57" s="81">
        <f t="shared" si="1051"/>
        <v>0</v>
      </c>
      <c r="RD57" s="81">
        <f t="shared" si="1051"/>
        <v>0</v>
      </c>
      <c r="RE57" s="81">
        <f t="shared" si="1051"/>
        <v>0</v>
      </c>
      <c r="RF57" s="81">
        <f t="shared" si="1051"/>
        <v>0</v>
      </c>
      <c r="RG57" s="81">
        <f t="shared" si="1051"/>
        <v>0</v>
      </c>
      <c r="RH57" s="81">
        <f t="shared" si="1051"/>
        <v>0</v>
      </c>
      <c r="RI57" s="83">
        <f t="shared" si="1051"/>
        <v>0</v>
      </c>
      <c r="RJ57" s="81"/>
      <c r="RK57" s="81"/>
      <c r="RL57" s="81"/>
      <c r="RM57" s="81"/>
      <c r="RN57" s="81"/>
      <c r="RO57" s="81"/>
      <c r="RP57" s="81"/>
      <c r="RQ57" s="81"/>
      <c r="RR57" s="81"/>
      <c r="RS57" s="81"/>
      <c r="RT57" s="81"/>
      <c r="RU57" s="81"/>
      <c r="RV57" s="81"/>
      <c r="RW57" s="81"/>
      <c r="RX57" s="81"/>
      <c r="RY57" s="81"/>
      <c r="RZ57" s="81"/>
      <c r="SA57" s="81"/>
      <c r="SB57" s="81"/>
      <c r="SC57" s="81"/>
      <c r="SD57" s="81"/>
      <c r="SE57" s="81"/>
      <c r="SF57" s="81"/>
      <c r="SG57" s="81"/>
      <c r="SH57" s="84"/>
      <c r="SI57" s="81">
        <f t="shared" ref="SI57:TG57" si="1052">IFERROR(SI56/SI10,0)</f>
        <v>0</v>
      </c>
      <c r="SJ57" s="81">
        <f t="shared" si="1052"/>
        <v>0</v>
      </c>
      <c r="SK57" s="81">
        <f t="shared" si="1052"/>
        <v>0</v>
      </c>
      <c r="SL57" s="81">
        <f t="shared" si="1052"/>
        <v>0</v>
      </c>
      <c r="SM57" s="81">
        <f t="shared" si="1052"/>
        <v>0</v>
      </c>
      <c r="SN57" s="81">
        <f t="shared" si="1052"/>
        <v>0</v>
      </c>
      <c r="SO57" s="81">
        <f t="shared" si="1052"/>
        <v>0</v>
      </c>
      <c r="SP57" s="81">
        <f t="shared" si="1052"/>
        <v>0</v>
      </c>
      <c r="SQ57" s="81">
        <f t="shared" si="1052"/>
        <v>0</v>
      </c>
      <c r="SR57" s="81">
        <f t="shared" si="1052"/>
        <v>0</v>
      </c>
      <c r="SS57" s="81">
        <f t="shared" si="1052"/>
        <v>0</v>
      </c>
      <c r="ST57" s="81">
        <f t="shared" si="1052"/>
        <v>0</v>
      </c>
      <c r="SU57" s="81">
        <f t="shared" si="1052"/>
        <v>0</v>
      </c>
      <c r="SV57" s="81">
        <f t="shared" si="1052"/>
        <v>0</v>
      </c>
      <c r="SW57" s="81">
        <f t="shared" si="1052"/>
        <v>0</v>
      </c>
      <c r="SX57" s="81">
        <f t="shared" si="1052"/>
        <v>0</v>
      </c>
      <c r="SY57" s="81">
        <f t="shared" si="1052"/>
        <v>0</v>
      </c>
      <c r="SZ57" s="81">
        <f t="shared" si="1052"/>
        <v>0</v>
      </c>
      <c r="TA57" s="81">
        <f t="shared" si="1052"/>
        <v>0</v>
      </c>
      <c r="TB57" s="81">
        <f t="shared" si="1052"/>
        <v>0</v>
      </c>
      <c r="TC57" s="81">
        <f t="shared" si="1052"/>
        <v>0</v>
      </c>
      <c r="TD57" s="81">
        <f t="shared" si="1052"/>
        <v>0</v>
      </c>
      <c r="TE57" s="81">
        <f t="shared" si="1052"/>
        <v>0</v>
      </c>
      <c r="TF57" s="81">
        <f t="shared" si="1052"/>
        <v>0</v>
      </c>
      <c r="TG57" s="83">
        <f t="shared" si="1052"/>
        <v>0</v>
      </c>
      <c r="TH57" s="81"/>
      <c r="TI57" s="81"/>
      <c r="TJ57" s="81"/>
      <c r="TK57" s="81"/>
      <c r="TL57" s="81"/>
      <c r="TM57" s="81"/>
      <c r="TN57" s="81"/>
      <c r="TO57" s="81"/>
      <c r="TP57" s="81"/>
      <c r="TQ57" s="81"/>
      <c r="TR57" s="81"/>
      <c r="TS57" s="81"/>
      <c r="TT57" s="81"/>
      <c r="TU57" s="81"/>
      <c r="TV57" s="81"/>
      <c r="TW57" s="81"/>
      <c r="TX57" s="81"/>
      <c r="TY57" s="81"/>
      <c r="TZ57" s="81"/>
      <c r="UA57" s="81"/>
      <c r="UB57" s="81"/>
      <c r="UC57" s="81"/>
      <c r="UD57" s="81"/>
      <c r="UE57" s="81"/>
      <c r="UF57" s="81"/>
      <c r="UG57" s="84"/>
      <c r="UH57" s="81">
        <f t="shared" ref="UH57:VF57" si="1053">IFERROR(UH56/UH10,0)</f>
        <v>0</v>
      </c>
      <c r="UI57" s="81">
        <f t="shared" si="1053"/>
        <v>0</v>
      </c>
      <c r="UJ57" s="81">
        <f t="shared" si="1053"/>
        <v>0</v>
      </c>
      <c r="UK57" s="81">
        <f t="shared" si="1053"/>
        <v>0</v>
      </c>
      <c r="UL57" s="81">
        <f t="shared" si="1053"/>
        <v>0</v>
      </c>
      <c r="UM57" s="81">
        <f t="shared" si="1053"/>
        <v>0</v>
      </c>
      <c r="UN57" s="81">
        <f t="shared" si="1053"/>
        <v>0</v>
      </c>
      <c r="UO57" s="81">
        <f t="shared" si="1053"/>
        <v>0</v>
      </c>
      <c r="UP57" s="81">
        <f t="shared" si="1053"/>
        <v>0</v>
      </c>
      <c r="UQ57" s="81">
        <f t="shared" si="1053"/>
        <v>0</v>
      </c>
      <c r="UR57" s="81">
        <f t="shared" si="1053"/>
        <v>0</v>
      </c>
      <c r="US57" s="81">
        <f t="shared" si="1053"/>
        <v>0</v>
      </c>
      <c r="UT57" s="81">
        <f t="shared" si="1053"/>
        <v>0</v>
      </c>
      <c r="UU57" s="81">
        <f t="shared" si="1053"/>
        <v>0</v>
      </c>
      <c r="UV57" s="81">
        <f t="shared" si="1053"/>
        <v>0</v>
      </c>
      <c r="UW57" s="81">
        <f t="shared" si="1053"/>
        <v>0</v>
      </c>
      <c r="UX57" s="81">
        <f t="shared" si="1053"/>
        <v>0</v>
      </c>
      <c r="UY57" s="81">
        <f t="shared" si="1053"/>
        <v>0</v>
      </c>
      <c r="UZ57" s="81">
        <f t="shared" si="1053"/>
        <v>0</v>
      </c>
      <c r="VA57" s="81">
        <f t="shared" si="1053"/>
        <v>0</v>
      </c>
      <c r="VB57" s="81">
        <f t="shared" si="1053"/>
        <v>0</v>
      </c>
      <c r="VC57" s="81">
        <f t="shared" si="1053"/>
        <v>0</v>
      </c>
      <c r="VD57" s="81">
        <f t="shared" si="1053"/>
        <v>0</v>
      </c>
      <c r="VE57" s="81">
        <f t="shared" si="1053"/>
        <v>0</v>
      </c>
      <c r="VF57" s="83">
        <f t="shared" si="1053"/>
        <v>0</v>
      </c>
      <c r="VG57" s="81"/>
      <c r="VH57" s="81"/>
      <c r="VI57" s="81"/>
      <c r="VJ57" s="81"/>
      <c r="VK57" s="81"/>
      <c r="VL57" s="81"/>
      <c r="VM57" s="81"/>
      <c r="VN57" s="81"/>
      <c r="VO57" s="81"/>
      <c r="VP57" s="81"/>
      <c r="VQ57" s="81"/>
      <c r="VR57" s="81"/>
      <c r="VS57" s="81"/>
      <c r="VT57" s="81"/>
      <c r="VU57" s="81"/>
      <c r="VV57" s="81"/>
      <c r="VW57" s="81"/>
      <c r="VX57" s="81"/>
      <c r="VY57" s="81"/>
      <c r="VZ57" s="81"/>
      <c r="WA57" s="81"/>
      <c r="WB57" s="81"/>
      <c r="WC57" s="81"/>
      <c r="WD57" s="81"/>
      <c r="WE57" s="84"/>
      <c r="WF57" s="81">
        <f t="shared" ref="WF57:XD57" si="1054">IFERROR(WF56/WF10,0)</f>
        <v>0.0231117104604463</v>
      </c>
      <c r="WG57" s="81">
        <f t="shared" si="1054"/>
        <v>0.010534519417506</v>
      </c>
      <c r="WH57" s="81">
        <f t="shared" si="1054"/>
        <v>0.0357885465526583</v>
      </c>
      <c r="WI57" s="81">
        <f t="shared" si="1054"/>
        <v>0.0161472062130579</v>
      </c>
      <c r="WJ57" s="81">
        <f t="shared" si="1054"/>
        <v>0.0413989384623183</v>
      </c>
      <c r="WK57" s="81">
        <f t="shared" si="1054"/>
        <v>0.0287613774548399</v>
      </c>
      <c r="WL57" s="81">
        <f t="shared" si="1054"/>
        <v>0.0167473258353147</v>
      </c>
      <c r="WM57" s="81">
        <f t="shared" si="1054"/>
        <v>0.0103967754839088</v>
      </c>
      <c r="WN57" s="81">
        <f t="shared" si="1054"/>
        <v>0</v>
      </c>
      <c r="WO57" s="81">
        <f t="shared" si="1054"/>
        <v>0.0375434828352518</v>
      </c>
      <c r="WP57" s="81">
        <f t="shared" si="1054"/>
        <v>0.030462484965125</v>
      </c>
      <c r="WQ57" s="81">
        <f t="shared" si="1054"/>
        <v>0.0329105307528466</v>
      </c>
      <c r="WR57" s="81">
        <f t="shared" si="1054"/>
        <v>0.237573585401231</v>
      </c>
      <c r="WS57" s="81">
        <f t="shared" si="1054"/>
        <v>0.038926297804009</v>
      </c>
      <c r="WT57" s="81">
        <f t="shared" si="1054"/>
        <v>0.0281410426091307</v>
      </c>
      <c r="WU57" s="81">
        <f t="shared" si="1054"/>
        <v>0.262226966610615</v>
      </c>
      <c r="WV57" s="81">
        <f t="shared" si="1054"/>
        <v>0</v>
      </c>
      <c r="WW57" s="81">
        <f t="shared" si="1054"/>
        <v>0.0249710472987967</v>
      </c>
      <c r="WX57" s="81">
        <f t="shared" si="1054"/>
        <v>0.0343500914004517</v>
      </c>
      <c r="WY57" s="81">
        <f t="shared" si="1054"/>
        <v>0.0337112110946963</v>
      </c>
      <c r="WZ57" s="81">
        <f t="shared" si="1054"/>
        <v>0</v>
      </c>
      <c r="XA57" s="81">
        <f t="shared" si="1054"/>
        <v>0.0278742060830097</v>
      </c>
      <c r="XB57" s="81">
        <f t="shared" si="1054"/>
        <v>0</v>
      </c>
      <c r="XC57" s="81">
        <f t="shared" si="1054"/>
        <v>0</v>
      </c>
      <c r="XD57" s="83">
        <f t="shared" si="1054"/>
        <v>0.0273113612252783</v>
      </c>
      <c r="XE57" s="81"/>
      <c r="XF57" s="81"/>
      <c r="XG57" s="81"/>
      <c r="XH57" s="81"/>
      <c r="XI57" s="81"/>
      <c r="XJ57" s="81"/>
      <c r="XK57" s="81"/>
      <c r="XL57" s="81"/>
      <c r="XM57" s="81"/>
      <c r="XN57" s="81"/>
      <c r="XO57" s="81"/>
      <c r="XP57" s="81"/>
      <c r="XQ57" s="81"/>
      <c r="XR57" s="81"/>
      <c r="XS57" s="81"/>
      <c r="XT57" s="81"/>
      <c r="XU57" s="81"/>
      <c r="XV57" s="81"/>
      <c r="XW57" s="81"/>
      <c r="XX57" s="81"/>
      <c r="XY57" s="81"/>
      <c r="XZ57" s="81"/>
      <c r="YA57" s="81"/>
      <c r="YB57" s="81"/>
      <c r="YC57" s="84"/>
    </row>
    <row r="58" s="18" customFormat="1" customHeight="1" spans="1:653">
      <c r="A58" s="58"/>
      <c r="B58" s="58" t="s">
        <v>111</v>
      </c>
      <c r="C58" s="59">
        <f t="shared" ref="C58:R58" si="1055">C52-C56</f>
        <v>8451.05696637951</v>
      </c>
      <c r="D58" s="59">
        <f t="shared" si="1055"/>
        <v>1515.50343007072</v>
      </c>
      <c r="E58" s="59">
        <f t="shared" si="1055"/>
        <v>3573.85496438212</v>
      </c>
      <c r="F58" s="59">
        <f t="shared" si="1055"/>
        <v>12774.4540123747</v>
      </c>
      <c r="G58" s="59">
        <f t="shared" si="1055"/>
        <v>8173.05830948933</v>
      </c>
      <c r="H58" s="59">
        <f t="shared" si="1055"/>
        <v>-2211.28869078249</v>
      </c>
      <c r="I58" s="59">
        <f t="shared" si="1055"/>
        <v>28806.3071428642</v>
      </c>
      <c r="J58" s="59">
        <f t="shared" si="1055"/>
        <v>2582.36478050881</v>
      </c>
      <c r="K58" s="59">
        <f t="shared" si="1055"/>
        <v>-14706.4686288544</v>
      </c>
      <c r="L58" s="60">
        <f t="shared" si="1055"/>
        <v>75844.2713578387</v>
      </c>
      <c r="M58" s="59">
        <f t="shared" si="1055"/>
        <v>1333.63425372682</v>
      </c>
      <c r="N58" s="59">
        <f t="shared" si="1055"/>
        <v>3760.76438104929</v>
      </c>
      <c r="O58" s="59">
        <f t="shared" si="1055"/>
        <v>-990.467000867193</v>
      </c>
      <c r="P58" s="59">
        <f t="shared" si="1055"/>
        <v>704.66953106515</v>
      </c>
      <c r="Q58" s="60">
        <f t="shared" si="1055"/>
        <v>50133.2438891434</v>
      </c>
      <c r="R58" s="59">
        <f t="shared" si="1055"/>
        <v>-8752.83785430645</v>
      </c>
      <c r="S58" s="61" t="str">
        <f>IFERROR(#REF!/#REF!,"")</f>
        <v/>
      </c>
      <c r="T58" s="59">
        <f t="shared" ref="T58:AA58" si="1056">T52-T56</f>
        <v>55601.9560585115</v>
      </c>
      <c r="U58" s="59">
        <f t="shared" si="1056"/>
        <v>23309.6157386872</v>
      </c>
      <c r="V58" s="59">
        <f t="shared" si="1056"/>
        <v>11447.1367658073</v>
      </c>
      <c r="W58" s="59">
        <f t="shared" si="1056"/>
        <v>0</v>
      </c>
      <c r="X58" s="60">
        <f t="shared" si="1056"/>
        <v>0</v>
      </c>
      <c r="Y58" s="59">
        <f t="shared" si="1056"/>
        <v>0</v>
      </c>
      <c r="Z58" s="59">
        <f t="shared" si="1056"/>
        <v>0</v>
      </c>
      <c r="AA58" s="59">
        <f t="shared" si="1056"/>
        <v>261350.829407089</v>
      </c>
      <c r="AB58" s="61">
        <f t="shared" ref="AB58:AZ58" si="1057">IFERROR(C58/C$10,"")</f>
        <v>0.0274824399948945</v>
      </c>
      <c r="AC58" s="61">
        <f t="shared" si="1057"/>
        <v>0.0910801419338948</v>
      </c>
      <c r="AD58" s="61">
        <f t="shared" si="1057"/>
        <v>0.0199429730832726</v>
      </c>
      <c r="AE58" s="61">
        <f t="shared" si="1057"/>
        <v>0.0896024581959513</v>
      </c>
      <c r="AF58" s="61">
        <f t="shared" si="1057"/>
        <v>0.0950788226025333</v>
      </c>
      <c r="AG58" s="61">
        <f t="shared" si="1057"/>
        <v>-0.0149794548189105</v>
      </c>
      <c r="AH58" s="61">
        <f t="shared" si="1057"/>
        <v>0.0659493070826098</v>
      </c>
      <c r="AI58" s="61">
        <f t="shared" si="1057"/>
        <v>0.047234644562111</v>
      </c>
      <c r="AJ58" s="61">
        <f t="shared" si="1057"/>
        <v>-0.241164291978484</v>
      </c>
      <c r="AK58" s="61">
        <f t="shared" si="1057"/>
        <v>0.225445412742469</v>
      </c>
      <c r="AL58" s="61">
        <f t="shared" si="1057"/>
        <v>0.0488112716051606</v>
      </c>
      <c r="AM58" s="61">
        <f t="shared" si="1057"/>
        <v>0.0817494740305644</v>
      </c>
      <c r="AN58" s="61">
        <f t="shared" si="1057"/>
        <v>-0.500460813631982</v>
      </c>
      <c r="AO58" s="61">
        <f t="shared" si="1057"/>
        <v>0.00624243552384789</v>
      </c>
      <c r="AP58" s="61">
        <f t="shared" si="1057"/>
        <v>0.169001460468999</v>
      </c>
      <c r="AQ58" s="61">
        <f t="shared" si="1057"/>
        <v>-0.248392579763689</v>
      </c>
      <c r="AR58" s="61" t="str">
        <f t="shared" si="1057"/>
        <v/>
      </c>
      <c r="AS58" s="61">
        <f t="shared" si="1057"/>
        <v>0.194056773843938</v>
      </c>
      <c r="AT58" s="61">
        <f t="shared" si="1057"/>
        <v>0.114128151030255</v>
      </c>
      <c r="AU58" s="61">
        <f t="shared" si="1057"/>
        <v>0.13064544338867</v>
      </c>
      <c r="AV58" s="61" t="str">
        <f t="shared" si="1057"/>
        <v/>
      </c>
      <c r="AW58" s="61" t="str">
        <f t="shared" si="1057"/>
        <v/>
      </c>
      <c r="AX58" s="61" t="str">
        <f t="shared" si="1057"/>
        <v/>
      </c>
      <c r="AY58" s="61" t="str">
        <f t="shared" si="1057"/>
        <v/>
      </c>
      <c r="AZ58" s="62">
        <f t="shared" si="1057"/>
        <v>0.091163936675149</v>
      </c>
      <c r="BA58" s="59">
        <f t="shared" ref="BA58:BP58" si="1058">BA52-BA56</f>
        <v>-7607.97935329655</v>
      </c>
      <c r="BB58" s="59">
        <f t="shared" si="1058"/>
        <v>-2686.299680838</v>
      </c>
      <c r="BC58" s="59">
        <f t="shared" si="1058"/>
        <v>-6623.69861805368</v>
      </c>
      <c r="BD58" s="59">
        <f t="shared" si="1058"/>
        <v>-14996.9779437397</v>
      </c>
      <c r="BE58" s="59">
        <f t="shared" si="1058"/>
        <v>-4152.15717806134</v>
      </c>
      <c r="BF58" s="59">
        <f t="shared" si="1058"/>
        <v>-8605.65715559278</v>
      </c>
      <c r="BG58" s="59">
        <f t="shared" si="1058"/>
        <v>-17975.801296222</v>
      </c>
      <c r="BH58" s="59">
        <f t="shared" si="1058"/>
        <v>-18095.0446129404</v>
      </c>
      <c r="BI58" s="59">
        <f t="shared" si="1058"/>
        <v>-6403.1640166263</v>
      </c>
      <c r="BJ58" s="60">
        <f t="shared" si="1058"/>
        <v>13493.2489114565</v>
      </c>
      <c r="BK58" s="59">
        <f t="shared" si="1058"/>
        <v>-3021.35598309359</v>
      </c>
      <c r="BL58" s="59">
        <f t="shared" si="1058"/>
        <v>-2629.8682789508</v>
      </c>
      <c r="BM58" s="59">
        <f t="shared" si="1058"/>
        <v>-220.468952825527</v>
      </c>
      <c r="BN58" s="59">
        <f t="shared" si="1058"/>
        <v>-8220.98735859175</v>
      </c>
      <c r="BO58" s="60">
        <f t="shared" si="1058"/>
        <v>5234.72952604421</v>
      </c>
      <c r="BP58" s="59">
        <f t="shared" si="1058"/>
        <v>-7332.82326737012</v>
      </c>
      <c r="BQ58" s="61" t="str">
        <f>IFERROR(#REF!/#REF!,"")</f>
        <v/>
      </c>
      <c r="BR58" s="60">
        <f t="shared" ref="BR58:BY58" si="1059">BR52-BR56</f>
        <v>8960.86093698338</v>
      </c>
      <c r="BS58" s="60">
        <f t="shared" si="1059"/>
        <v>13044.1875166132</v>
      </c>
      <c r="BT58" s="60">
        <f t="shared" si="1059"/>
        <v>1497.6520017089</v>
      </c>
      <c r="BU58" s="59">
        <f t="shared" si="1059"/>
        <v>0</v>
      </c>
      <c r="BV58" s="59">
        <f t="shared" si="1059"/>
        <v>0</v>
      </c>
      <c r="BW58" s="59">
        <f t="shared" si="1059"/>
        <v>0</v>
      </c>
      <c r="BX58" s="59">
        <f t="shared" si="1059"/>
        <v>0</v>
      </c>
      <c r="BY58" s="59">
        <f t="shared" si="1059"/>
        <v>-66341.6048033963</v>
      </c>
      <c r="BZ58" s="61">
        <f t="shared" ref="BZ58:CX58" si="1060">IFERROR(BA58/BA$10,"")</f>
        <v>-0.0382581018503894</v>
      </c>
      <c r="CA58" s="61">
        <f t="shared" si="1060"/>
        <v>-0.241878888637194</v>
      </c>
      <c r="CB58" s="61">
        <f t="shared" si="1060"/>
        <v>-0.0466488595092301</v>
      </c>
      <c r="CC58" s="61">
        <f t="shared" si="1060"/>
        <v>-0.158033302258498</v>
      </c>
      <c r="CD58" s="61">
        <f t="shared" si="1060"/>
        <v>-0.0625392595683389</v>
      </c>
      <c r="CE58" s="61">
        <f t="shared" si="1060"/>
        <v>-0.0766999930889978</v>
      </c>
      <c r="CF58" s="61">
        <f t="shared" si="1060"/>
        <v>-0.0657772104483511</v>
      </c>
      <c r="CG58" s="61">
        <f t="shared" si="1060"/>
        <v>-0.409782316853904</v>
      </c>
      <c r="CH58" s="61">
        <f t="shared" si="1060"/>
        <v>-0.207208590785531</v>
      </c>
      <c r="CI58" s="61">
        <f t="shared" si="1060"/>
        <v>0.0755176958570548</v>
      </c>
      <c r="CJ58" s="61">
        <f t="shared" si="1060"/>
        <v>-0.175388481399087</v>
      </c>
      <c r="CK58" s="61">
        <f t="shared" si="1060"/>
        <v>-0.114291363657733</v>
      </c>
      <c r="CL58" s="61">
        <f t="shared" si="1060"/>
        <v>-0.289063790252428</v>
      </c>
      <c r="CM58" s="61">
        <f t="shared" si="1060"/>
        <v>-0.123103779724483</v>
      </c>
      <c r="CN58" s="61">
        <f t="shared" si="1060"/>
        <v>0.0218371690910563</v>
      </c>
      <c r="CO58" s="61">
        <f t="shared" si="1060"/>
        <v>-0.436016643558364</v>
      </c>
      <c r="CP58" s="61" t="str">
        <f t="shared" si="1060"/>
        <v/>
      </c>
      <c r="CQ58" s="61">
        <f t="shared" si="1060"/>
        <v>0.0431730872931047</v>
      </c>
      <c r="CR58" s="61">
        <f t="shared" si="1060"/>
        <v>0.065623930861291</v>
      </c>
      <c r="CS58" s="61">
        <f t="shared" si="1060"/>
        <v>0.0224789102686287</v>
      </c>
      <c r="CT58" s="61" t="str">
        <f t="shared" si="1060"/>
        <v/>
      </c>
      <c r="CU58" s="61" t="str">
        <f t="shared" si="1060"/>
        <v/>
      </c>
      <c r="CV58" s="61" t="str">
        <f t="shared" si="1060"/>
        <v/>
      </c>
      <c r="CW58" s="61" t="str">
        <f t="shared" si="1060"/>
        <v/>
      </c>
      <c r="CX58" s="62">
        <f t="shared" si="1060"/>
        <v>-0.0333419695707551</v>
      </c>
      <c r="CY58" s="63">
        <f t="shared" ref="CY58:DW58" si="1061">CY52-CY56</f>
        <v>37784.3392569363</v>
      </c>
      <c r="CZ58" s="59">
        <f t="shared" si="1061"/>
        <v>3829.11284582825</v>
      </c>
      <c r="DA58" s="59">
        <f t="shared" si="1061"/>
        <v>29072.9033756502</v>
      </c>
      <c r="DB58" s="59">
        <f t="shared" si="1061"/>
        <v>11843.8781575519</v>
      </c>
      <c r="DC58" s="59">
        <f t="shared" si="1061"/>
        <v>14075.6799801507</v>
      </c>
      <c r="DD58" s="59">
        <f t="shared" si="1061"/>
        <v>13451.0301197684</v>
      </c>
      <c r="DE58" s="59">
        <f t="shared" si="1061"/>
        <v>42613.5182528238</v>
      </c>
      <c r="DF58" s="59">
        <f t="shared" si="1061"/>
        <v>18911.6613311343</v>
      </c>
      <c r="DG58" s="59">
        <f t="shared" si="1061"/>
        <v>-8519.38331992643</v>
      </c>
      <c r="DH58" s="60">
        <f t="shared" si="1061"/>
        <v>66802.6662305296</v>
      </c>
      <c r="DI58" s="59">
        <f t="shared" si="1061"/>
        <v>3493.74859629352</v>
      </c>
      <c r="DJ58" s="59">
        <f t="shared" si="1061"/>
        <v>1649.62146792688</v>
      </c>
      <c r="DK58" s="59">
        <f t="shared" si="1061"/>
        <v>-175.746554275184</v>
      </c>
      <c r="DL58" s="59">
        <f t="shared" si="1061"/>
        <v>1373.08554538768</v>
      </c>
      <c r="DM58" s="60">
        <f t="shared" si="1061"/>
        <v>126249.391171958</v>
      </c>
      <c r="DN58" s="59">
        <f t="shared" si="1061"/>
        <v>-5501.23111367724</v>
      </c>
      <c r="DO58" s="59">
        <f t="shared" si="1061"/>
        <v>-25683.6230453405</v>
      </c>
      <c r="DP58" s="60">
        <f t="shared" si="1061"/>
        <v>91515.8398135781</v>
      </c>
      <c r="DQ58" s="60">
        <f t="shared" si="1061"/>
        <v>73216.1503358507</v>
      </c>
      <c r="DR58" s="60">
        <f t="shared" si="1061"/>
        <v>29882.0180411577</v>
      </c>
      <c r="DS58" s="59">
        <f t="shared" si="1061"/>
        <v>0</v>
      </c>
      <c r="DT58" s="59">
        <f t="shared" si="1061"/>
        <v>0</v>
      </c>
      <c r="DU58" s="59">
        <f t="shared" si="1061"/>
        <v>0</v>
      </c>
      <c r="DV58" s="59">
        <f t="shared" si="1061"/>
        <v>0</v>
      </c>
      <c r="DW58" s="59">
        <f t="shared" si="1061"/>
        <v>525884.660489306</v>
      </c>
      <c r="DX58" s="61">
        <f t="shared" ref="DX58:EV58" si="1062">IFERROR(CY58/CY$10,"")</f>
        <v>0.0995676269217118</v>
      </c>
      <c r="DY58" s="61">
        <f t="shared" si="1062"/>
        <v>0.0751040293689127</v>
      </c>
      <c r="DZ58" s="61">
        <f t="shared" si="1062"/>
        <v>0.0839984036859629</v>
      </c>
      <c r="EA58" s="61">
        <f t="shared" si="1062"/>
        <v>0.0464738091946906</v>
      </c>
      <c r="EB58" s="61">
        <f t="shared" si="1062"/>
        <v>0.118410859018566</v>
      </c>
      <c r="EC58" s="61">
        <f t="shared" si="1062"/>
        <v>0.0571874391808986</v>
      </c>
      <c r="ED58" s="61">
        <f t="shared" si="1062"/>
        <v>0.0812988655610767</v>
      </c>
      <c r="EE58" s="61">
        <f t="shared" si="1062"/>
        <v>0.128846841210766</v>
      </c>
      <c r="EF58" s="61">
        <f t="shared" si="1062"/>
        <v>-0.118233925266402</v>
      </c>
      <c r="EG58" s="61">
        <f t="shared" si="1062"/>
        <v>0.211173944117972</v>
      </c>
      <c r="EH58" s="61">
        <f t="shared" si="1062"/>
        <v>0.0740873881912135</v>
      </c>
      <c r="EI58" s="61">
        <f t="shared" si="1062"/>
        <v>0.0228444718015404</v>
      </c>
      <c r="EJ58" s="61">
        <f t="shared" si="1062"/>
        <v>-0.480431246480916</v>
      </c>
      <c r="EK58" s="61">
        <f t="shared" si="1062"/>
        <v>0.00908833313005129</v>
      </c>
      <c r="EL58" s="61">
        <f t="shared" si="1062"/>
        <v>0.2372836783225</v>
      </c>
      <c r="EM58" s="61">
        <f t="shared" si="1062"/>
        <v>-0.319457712026124</v>
      </c>
      <c r="EN58" s="61">
        <f t="shared" si="1062"/>
        <v>-0.778702904150294</v>
      </c>
      <c r="EO58" s="61">
        <f t="shared" si="1062"/>
        <v>0.204707900318324</v>
      </c>
      <c r="EP58" s="61">
        <f t="shared" si="1062"/>
        <v>0.227857566706302</v>
      </c>
      <c r="EQ58" s="61">
        <f t="shared" si="1062"/>
        <v>0.207006660974314</v>
      </c>
      <c r="ER58" s="61" t="str">
        <f t="shared" si="1062"/>
        <v/>
      </c>
      <c r="ES58" s="61" t="str">
        <f t="shared" si="1062"/>
        <v/>
      </c>
      <c r="ET58" s="61" t="str">
        <f t="shared" si="1062"/>
        <v/>
      </c>
      <c r="EU58" s="61" t="str">
        <f t="shared" si="1062"/>
        <v/>
      </c>
      <c r="EV58" s="62">
        <f t="shared" si="1062"/>
        <v>0.124893772596163</v>
      </c>
      <c r="EW58" s="59">
        <f t="shared" ref="EW58:FU58" si="1063">EW52-EW56</f>
        <v>39013.4117943386</v>
      </c>
      <c r="EX58" s="59">
        <f t="shared" si="1063"/>
        <v>5176.49068139251</v>
      </c>
      <c r="EY58" s="59">
        <f t="shared" si="1063"/>
        <v>30511.1201208325</v>
      </c>
      <c r="EZ58" s="59">
        <f t="shared" si="1063"/>
        <v>29571.4616863187</v>
      </c>
      <c r="FA58" s="59">
        <f t="shared" si="1063"/>
        <v>5942.55995794894</v>
      </c>
      <c r="FB58" s="59">
        <f t="shared" si="1063"/>
        <v>3781.10662603771</v>
      </c>
      <c r="FC58" s="59">
        <f t="shared" si="1063"/>
        <v>28031.7914499708</v>
      </c>
      <c r="FD58" s="59">
        <f t="shared" si="1063"/>
        <v>12351.8918254689</v>
      </c>
      <c r="FE58" s="59">
        <f t="shared" si="1063"/>
        <v>-22393.7774382534</v>
      </c>
      <c r="FF58" s="60">
        <f t="shared" si="1063"/>
        <v>60830.8584992521</v>
      </c>
      <c r="FG58" s="59">
        <f t="shared" si="1063"/>
        <v>3379.86372342826</v>
      </c>
      <c r="FH58" s="59">
        <f t="shared" si="1063"/>
        <v>6378.20158003891</v>
      </c>
      <c r="FI58" s="59">
        <f t="shared" si="1063"/>
        <v>22.2116507918797</v>
      </c>
      <c r="FJ58" s="59">
        <f t="shared" si="1063"/>
        <v>-1403.46134520619</v>
      </c>
      <c r="FK58" s="60">
        <f t="shared" si="1063"/>
        <v>125479.183464511</v>
      </c>
      <c r="FL58" s="59">
        <f t="shared" si="1063"/>
        <v>561.027531264013</v>
      </c>
      <c r="FM58" s="59">
        <f t="shared" si="1063"/>
        <v>7485.47136929205</v>
      </c>
      <c r="FN58" s="60">
        <f t="shared" si="1063"/>
        <v>75657.5721829917</v>
      </c>
      <c r="FO58" s="60">
        <f t="shared" si="1063"/>
        <v>63915.6576573498</v>
      </c>
      <c r="FP58" s="60">
        <f t="shared" si="1063"/>
        <v>21775.0580884485</v>
      </c>
      <c r="FQ58" s="59">
        <f t="shared" si="1063"/>
        <v>0</v>
      </c>
      <c r="FR58" s="59">
        <f t="shared" si="1063"/>
        <v>0</v>
      </c>
      <c r="FS58" s="59">
        <f t="shared" si="1063"/>
        <v>0</v>
      </c>
      <c r="FT58" s="59">
        <f t="shared" si="1063"/>
        <v>0</v>
      </c>
      <c r="FU58" s="59">
        <f t="shared" si="1063"/>
        <v>496067.701106219</v>
      </c>
      <c r="FV58" s="61">
        <f t="shared" ref="FV58:GT58" si="1064">IFERROR(EW58/EW$10,"")</f>
        <v>0.125438536037277</v>
      </c>
      <c r="FW58" s="61">
        <f t="shared" si="1064"/>
        <v>0.15169559085319</v>
      </c>
      <c r="FX58" s="61">
        <f t="shared" si="1064"/>
        <v>0.10573020790291</v>
      </c>
      <c r="FY58" s="61">
        <f t="shared" si="1064"/>
        <v>0.0994496562138473</v>
      </c>
      <c r="FZ58" s="61">
        <f t="shared" si="1064"/>
        <v>0.0789317190464127</v>
      </c>
      <c r="GA58" s="61">
        <f t="shared" si="1064"/>
        <v>0.0195749291524428</v>
      </c>
      <c r="GB58" s="61">
        <f t="shared" si="1064"/>
        <v>0.0629465530565681</v>
      </c>
      <c r="GC58" s="61">
        <f t="shared" si="1064"/>
        <v>0.22546387472825</v>
      </c>
      <c r="GD58" s="61">
        <f t="shared" si="1064"/>
        <v>-0.272456235971956</v>
      </c>
      <c r="GE58" s="61">
        <f t="shared" si="1064"/>
        <v>0.167049184125355</v>
      </c>
      <c r="GF58" s="61">
        <f t="shared" si="1064"/>
        <v>0.0736455476296346</v>
      </c>
      <c r="GG58" s="61">
        <f t="shared" si="1064"/>
        <v>0.114692195333785</v>
      </c>
      <c r="GH58" s="61">
        <f t="shared" si="1064"/>
        <v>0.250131202611258</v>
      </c>
      <c r="GI58" s="61">
        <f t="shared" si="1064"/>
        <v>-0.00985784328193681</v>
      </c>
      <c r="GJ58" s="61">
        <f t="shared" si="1064"/>
        <v>0.242582230535888</v>
      </c>
      <c r="GK58" s="61">
        <f t="shared" si="1064"/>
        <v>0.254842233264143</v>
      </c>
      <c r="GL58" s="61">
        <f t="shared" si="1064"/>
        <v>0.0778548503512049</v>
      </c>
      <c r="GM58" s="61">
        <f t="shared" si="1064"/>
        <v>0.194182370721468</v>
      </c>
      <c r="GN58" s="61">
        <f t="shared" si="1064"/>
        <v>0.188326210043032</v>
      </c>
      <c r="GO58" s="61">
        <f t="shared" si="1064"/>
        <v>0.165583965282813</v>
      </c>
      <c r="GP58" s="61" t="str">
        <f t="shared" si="1064"/>
        <v/>
      </c>
      <c r="GQ58" s="61" t="str">
        <f t="shared" si="1064"/>
        <v/>
      </c>
      <c r="GR58" s="61" t="str">
        <f t="shared" si="1064"/>
        <v/>
      </c>
      <c r="GS58" s="61" t="str">
        <f t="shared" si="1064"/>
        <v/>
      </c>
      <c r="GT58" s="62">
        <f t="shared" si="1064"/>
        <v>0.128313575275551</v>
      </c>
      <c r="GU58" s="59">
        <f t="shared" ref="GU58:HS58" si="1065">GU52-GU56</f>
        <v>28105.5169455722</v>
      </c>
      <c r="GV58" s="59">
        <f t="shared" si="1065"/>
        <v>-1120.31206720956</v>
      </c>
      <c r="GW58" s="59">
        <f t="shared" si="1065"/>
        <v>22517.5402260009</v>
      </c>
      <c r="GX58" s="59">
        <f t="shared" si="1065"/>
        <v>32769.4226047743</v>
      </c>
      <c r="GY58" s="59">
        <f t="shared" si="1065"/>
        <v>-423.238288443586</v>
      </c>
      <c r="GZ58" s="59">
        <f t="shared" si="1065"/>
        <v>2173.54543468604</v>
      </c>
      <c r="HA58" s="59">
        <f t="shared" si="1065"/>
        <v>33954.3214007197</v>
      </c>
      <c r="HB58" s="59">
        <f t="shared" si="1065"/>
        <v>246.719512269174</v>
      </c>
      <c r="HC58" s="59">
        <f t="shared" si="1065"/>
        <v>11242.7999999998</v>
      </c>
      <c r="HD58" s="60">
        <f t="shared" si="1065"/>
        <v>83022.0220820426</v>
      </c>
      <c r="HE58" s="59">
        <f t="shared" si="1065"/>
        <v>6054.74262963137</v>
      </c>
      <c r="HF58" s="59">
        <f t="shared" si="1065"/>
        <v>9043.38047282551</v>
      </c>
      <c r="HG58" s="59">
        <f t="shared" si="1065"/>
        <v>0</v>
      </c>
      <c r="HH58" s="59">
        <f t="shared" si="1065"/>
        <v>838.228144388338</v>
      </c>
      <c r="HI58" s="60">
        <f t="shared" si="1065"/>
        <v>114036.187213172</v>
      </c>
      <c r="HJ58" s="59">
        <f t="shared" si="1065"/>
        <v>34.0396668462751</v>
      </c>
      <c r="HK58" s="59">
        <f t="shared" si="1065"/>
        <v>10698.0927174911</v>
      </c>
      <c r="HL58" s="60">
        <f t="shared" si="1065"/>
        <v>98634.102769597</v>
      </c>
      <c r="HM58" s="60">
        <f t="shared" si="1065"/>
        <v>68605.1945036456</v>
      </c>
      <c r="HN58" s="60">
        <f t="shared" si="1065"/>
        <v>24598.415885168</v>
      </c>
      <c r="HO58" s="59">
        <f t="shared" si="1065"/>
        <v>-3182.11934576931</v>
      </c>
      <c r="HP58" s="60">
        <f t="shared" si="1065"/>
        <v>6047.63878392374</v>
      </c>
      <c r="HQ58" s="59">
        <f t="shared" si="1065"/>
        <v>0</v>
      </c>
      <c r="HR58" s="59">
        <f t="shared" si="1065"/>
        <v>0</v>
      </c>
      <c r="HS58" s="59">
        <f t="shared" si="1065"/>
        <v>547896.241291331</v>
      </c>
      <c r="HT58" s="61">
        <f t="shared" ref="HT58:IR58" si="1066">IFERROR(GU58/GU$10,"")</f>
        <v>0.105560020427193</v>
      </c>
      <c r="HU58" s="61">
        <f t="shared" si="1066"/>
        <v>-0.0489989103932529</v>
      </c>
      <c r="HV58" s="61">
        <f t="shared" si="1066"/>
        <v>0.10965602536078</v>
      </c>
      <c r="HW58" s="61">
        <f t="shared" si="1066"/>
        <v>0.123101131050639</v>
      </c>
      <c r="HX58" s="61">
        <f t="shared" si="1066"/>
        <v>-0.0105242525384126</v>
      </c>
      <c r="HY58" s="61">
        <f t="shared" si="1066"/>
        <v>0.0121889031017655</v>
      </c>
      <c r="HZ58" s="61">
        <f t="shared" si="1066"/>
        <v>0.0725063533228863</v>
      </c>
      <c r="IA58" s="61">
        <f t="shared" si="1066"/>
        <v>0.0184637125268796</v>
      </c>
      <c r="IB58" s="61">
        <f t="shared" si="1066"/>
        <v>0.0823220216826411</v>
      </c>
      <c r="IC58" s="61">
        <f t="shared" si="1066"/>
        <v>0.213505616876646</v>
      </c>
      <c r="ID58" s="61">
        <f t="shared" si="1066"/>
        <v>0.127507511356787</v>
      </c>
      <c r="IE58" s="61">
        <f t="shared" si="1066"/>
        <v>0.200284290134138</v>
      </c>
      <c r="IF58" s="61" t="str">
        <f t="shared" si="1066"/>
        <v/>
      </c>
      <c r="IG58" s="61">
        <f t="shared" si="1066"/>
        <v>0.00646848705059889</v>
      </c>
      <c r="IH58" s="61">
        <f t="shared" si="1066"/>
        <v>0.215357560672575</v>
      </c>
      <c r="II58" s="61">
        <f t="shared" si="1066"/>
        <v>0.110878393636075</v>
      </c>
      <c r="IJ58" s="61">
        <f t="shared" si="1066"/>
        <v>0.131372634640635</v>
      </c>
      <c r="IK58" s="61">
        <f t="shared" si="1066"/>
        <v>0.23013070443896</v>
      </c>
      <c r="IL58" s="61">
        <f t="shared" si="1066"/>
        <v>0.215112518543098</v>
      </c>
      <c r="IM58" s="61">
        <f t="shared" si="1066"/>
        <v>0.171840115285379</v>
      </c>
      <c r="IN58" s="61">
        <f t="shared" si="1066"/>
        <v>-7.32228668086267</v>
      </c>
      <c r="IO58" s="61">
        <f t="shared" si="1066"/>
        <v>0.0557231219520468</v>
      </c>
      <c r="IP58" s="61" t="str">
        <f t="shared" si="1066"/>
        <v/>
      </c>
      <c r="IQ58" s="61" t="str">
        <f t="shared" si="1066"/>
        <v/>
      </c>
      <c r="IR58" s="62">
        <f t="shared" si="1066"/>
        <v>0.143450766685281</v>
      </c>
      <c r="IS58" s="59">
        <f t="shared" ref="IS58:JQ58" si="1067">IS52-IS56</f>
        <v>20593.2863208302</v>
      </c>
      <c r="IT58" s="59">
        <f t="shared" si="1067"/>
        <v>-405.793162674156</v>
      </c>
      <c r="IU58" s="59">
        <f t="shared" si="1067"/>
        <v>20154.0059214331</v>
      </c>
      <c r="IV58" s="59">
        <f t="shared" si="1067"/>
        <v>31849.9105624397</v>
      </c>
      <c r="IW58" s="59">
        <f t="shared" si="1067"/>
        <v>579.949045973939</v>
      </c>
      <c r="IX58" s="59">
        <f t="shared" si="1067"/>
        <v>2017.83639312532</v>
      </c>
      <c r="IY58" s="59">
        <f t="shared" si="1067"/>
        <v>35420.5529497097</v>
      </c>
      <c r="IZ58" s="59">
        <f t="shared" si="1067"/>
        <v>2173.05729474859</v>
      </c>
      <c r="JA58" s="59">
        <f t="shared" si="1067"/>
        <v>7258.24677565035</v>
      </c>
      <c r="JB58" s="60">
        <f t="shared" si="1067"/>
        <v>77514.894239051</v>
      </c>
      <c r="JC58" s="59">
        <f t="shared" si="1067"/>
        <v>5841.7578796164</v>
      </c>
      <c r="JD58" s="59">
        <f t="shared" si="1067"/>
        <v>1610.13060648498</v>
      </c>
      <c r="JE58" s="59">
        <f t="shared" si="1067"/>
        <v>0</v>
      </c>
      <c r="JF58" s="59">
        <f t="shared" si="1067"/>
        <v>-6022.2697809743</v>
      </c>
      <c r="JG58" s="60">
        <f t="shared" si="1067"/>
        <v>102374.977090004</v>
      </c>
      <c r="JH58" s="59">
        <f t="shared" si="1067"/>
        <v>0</v>
      </c>
      <c r="JI58" s="59">
        <f t="shared" si="1067"/>
        <v>-10634.6004774846</v>
      </c>
      <c r="JJ58" s="60">
        <f t="shared" si="1067"/>
        <v>93576.9985581527</v>
      </c>
      <c r="JK58" s="60">
        <f t="shared" si="1067"/>
        <v>45575.776586858</v>
      </c>
      <c r="JL58" s="60">
        <f t="shared" si="1067"/>
        <v>31705.6406344604</v>
      </c>
      <c r="JM58" s="59">
        <f t="shared" si="1067"/>
        <v>-5196.00185921695</v>
      </c>
      <c r="JN58" s="60">
        <f t="shared" si="1067"/>
        <v>24665.6848790236</v>
      </c>
      <c r="JO58" s="59">
        <f t="shared" si="1067"/>
        <v>-4294.28087548602</v>
      </c>
      <c r="JP58" s="59">
        <f t="shared" si="1067"/>
        <v>0</v>
      </c>
      <c r="JQ58" s="59">
        <f t="shared" si="1067"/>
        <v>476359.759581727</v>
      </c>
      <c r="JR58" s="61">
        <f t="shared" ref="JR58:KP58" si="1068">IFERROR(IS58/IS$10,"")</f>
        <v>0.0850470588318174</v>
      </c>
      <c r="JS58" s="61">
        <f t="shared" si="1068"/>
        <v>-0.021653573416037</v>
      </c>
      <c r="JT58" s="61">
        <f t="shared" si="1068"/>
        <v>0.119720447558765</v>
      </c>
      <c r="JU58" s="61">
        <f t="shared" si="1068"/>
        <v>0.154106032808185</v>
      </c>
      <c r="JV58" s="61">
        <f t="shared" si="1068"/>
        <v>0.0156215147082461</v>
      </c>
      <c r="JW58" s="61">
        <f t="shared" si="1068"/>
        <v>0.0100691393437624</v>
      </c>
      <c r="JX58" s="61">
        <f t="shared" si="1068"/>
        <v>0.0833913448568124</v>
      </c>
      <c r="JY58" s="61">
        <f t="shared" si="1068"/>
        <v>0.156610082508101</v>
      </c>
      <c r="JZ58" s="61">
        <f t="shared" si="1068"/>
        <v>0.0559772912959845</v>
      </c>
      <c r="KA58" s="61">
        <f t="shared" si="1068"/>
        <v>0.230106019126433</v>
      </c>
      <c r="KB58" s="61">
        <f t="shared" si="1068"/>
        <v>0.162897665230487</v>
      </c>
      <c r="KC58" s="61">
        <f t="shared" si="1068"/>
        <v>0.0653170502813264</v>
      </c>
      <c r="KD58" s="61" t="str">
        <f t="shared" si="1068"/>
        <v/>
      </c>
      <c r="KE58" s="61">
        <f t="shared" si="1068"/>
        <v>-0.0491467262008084</v>
      </c>
      <c r="KF58" s="61">
        <f t="shared" si="1068"/>
        <v>0.249847326690364</v>
      </c>
      <c r="KG58" s="61" t="str">
        <f t="shared" si="1068"/>
        <v/>
      </c>
      <c r="KH58" s="61">
        <f t="shared" si="1068"/>
        <v>-0.108740714538559</v>
      </c>
      <c r="KI58" s="61">
        <f t="shared" si="1068"/>
        <v>0.237968101634275</v>
      </c>
      <c r="KJ58" s="61">
        <f t="shared" si="1068"/>
        <v>0.206331975210783</v>
      </c>
      <c r="KK58" s="61">
        <f t="shared" si="1068"/>
        <v>0.164271487561141</v>
      </c>
      <c r="KL58" s="61">
        <f t="shared" si="1068"/>
        <v>-0.769563715471387</v>
      </c>
      <c r="KM58" s="61">
        <f t="shared" si="1068"/>
        <v>0.233540291839374</v>
      </c>
      <c r="KN58" s="61">
        <f t="shared" si="1068"/>
        <v>-0.149096827975804</v>
      </c>
      <c r="KO58" s="61" t="str">
        <f t="shared" si="1068"/>
        <v/>
      </c>
      <c r="KP58" s="62">
        <f t="shared" si="1068"/>
        <v>0.139389542896677</v>
      </c>
      <c r="KQ58" s="59">
        <f t="shared" ref="KQ58:LO58" si="1069">KQ52-KQ56</f>
        <v>0</v>
      </c>
      <c r="KR58" s="59">
        <f t="shared" si="1069"/>
        <v>0</v>
      </c>
      <c r="KS58" s="59">
        <f t="shared" si="1069"/>
        <v>0</v>
      </c>
      <c r="KT58" s="59">
        <f t="shared" si="1069"/>
        <v>0</v>
      </c>
      <c r="KU58" s="59">
        <f t="shared" si="1069"/>
        <v>0</v>
      </c>
      <c r="KV58" s="59">
        <f t="shared" si="1069"/>
        <v>0</v>
      </c>
      <c r="KW58" s="59">
        <f t="shared" si="1069"/>
        <v>0</v>
      </c>
      <c r="KX58" s="59">
        <f t="shared" si="1069"/>
        <v>0</v>
      </c>
      <c r="KY58" s="59">
        <f t="shared" si="1069"/>
        <v>0</v>
      </c>
      <c r="KZ58" s="59">
        <f t="shared" si="1069"/>
        <v>0</v>
      </c>
      <c r="LA58" s="59">
        <f t="shared" si="1069"/>
        <v>0</v>
      </c>
      <c r="LB58" s="59">
        <f t="shared" si="1069"/>
        <v>0</v>
      </c>
      <c r="LC58" s="59">
        <f t="shared" si="1069"/>
        <v>0</v>
      </c>
      <c r="LD58" s="59">
        <f t="shared" si="1069"/>
        <v>0</v>
      </c>
      <c r="LE58" s="59">
        <f t="shared" si="1069"/>
        <v>0</v>
      </c>
      <c r="LF58" s="59">
        <f t="shared" si="1069"/>
        <v>0</v>
      </c>
      <c r="LG58" s="59">
        <f t="shared" si="1069"/>
        <v>0</v>
      </c>
      <c r="LH58" s="59">
        <f t="shared" si="1069"/>
        <v>0</v>
      </c>
      <c r="LI58" s="59">
        <f t="shared" si="1069"/>
        <v>0</v>
      </c>
      <c r="LJ58" s="59">
        <f t="shared" si="1069"/>
        <v>0</v>
      </c>
      <c r="LK58" s="59">
        <f t="shared" si="1069"/>
        <v>0</v>
      </c>
      <c r="LL58" s="59">
        <f t="shared" si="1069"/>
        <v>0</v>
      </c>
      <c r="LM58" s="59">
        <f t="shared" si="1069"/>
        <v>0</v>
      </c>
      <c r="LN58" s="59">
        <f t="shared" si="1069"/>
        <v>0</v>
      </c>
      <c r="LO58" s="59">
        <f t="shared" si="1069"/>
        <v>0</v>
      </c>
      <c r="LP58" s="61" t="str">
        <f t="shared" ref="LP58:MN58" si="1070">IFERROR(KQ58/KQ$10,"")</f>
        <v/>
      </c>
      <c r="LQ58" s="61" t="str">
        <f t="shared" si="1070"/>
        <v/>
      </c>
      <c r="LR58" s="61" t="str">
        <f t="shared" si="1070"/>
        <v/>
      </c>
      <c r="LS58" s="61" t="str">
        <f t="shared" si="1070"/>
        <v/>
      </c>
      <c r="LT58" s="61" t="str">
        <f t="shared" si="1070"/>
        <v/>
      </c>
      <c r="LU58" s="61" t="str">
        <f t="shared" si="1070"/>
        <v/>
      </c>
      <c r="LV58" s="61" t="str">
        <f t="shared" si="1070"/>
        <v/>
      </c>
      <c r="LW58" s="61" t="str">
        <f t="shared" si="1070"/>
        <v/>
      </c>
      <c r="LX58" s="61" t="str">
        <f t="shared" si="1070"/>
        <v/>
      </c>
      <c r="LY58" s="61" t="str">
        <f t="shared" si="1070"/>
        <v/>
      </c>
      <c r="LZ58" s="61" t="str">
        <f t="shared" si="1070"/>
        <v/>
      </c>
      <c r="MA58" s="61" t="str">
        <f t="shared" si="1070"/>
        <v/>
      </c>
      <c r="MB58" s="61" t="str">
        <f t="shared" si="1070"/>
        <v/>
      </c>
      <c r="MC58" s="61" t="str">
        <f t="shared" si="1070"/>
        <v/>
      </c>
      <c r="MD58" s="61" t="str">
        <f t="shared" si="1070"/>
        <v/>
      </c>
      <c r="ME58" s="61" t="str">
        <f t="shared" si="1070"/>
        <v/>
      </c>
      <c r="MF58" s="61" t="str">
        <f t="shared" si="1070"/>
        <v/>
      </c>
      <c r="MG58" s="61" t="str">
        <f t="shared" si="1070"/>
        <v/>
      </c>
      <c r="MH58" s="61" t="str">
        <f t="shared" si="1070"/>
        <v/>
      </c>
      <c r="MI58" s="61" t="str">
        <f t="shared" si="1070"/>
        <v/>
      </c>
      <c r="MJ58" s="61" t="str">
        <f t="shared" si="1070"/>
        <v/>
      </c>
      <c r="MK58" s="61" t="str">
        <f t="shared" si="1070"/>
        <v/>
      </c>
      <c r="ML58" s="61" t="str">
        <f t="shared" si="1070"/>
        <v/>
      </c>
      <c r="MM58" s="61" t="str">
        <f t="shared" si="1070"/>
        <v/>
      </c>
      <c r="MN58" s="62" t="str">
        <f t="shared" si="1070"/>
        <v/>
      </c>
      <c r="MO58" s="59">
        <f t="shared" ref="MO58:NM58" si="1071">MO52-MO56</f>
        <v>0</v>
      </c>
      <c r="MP58" s="59">
        <f t="shared" si="1071"/>
        <v>0</v>
      </c>
      <c r="MQ58" s="59">
        <f t="shared" si="1071"/>
        <v>0</v>
      </c>
      <c r="MR58" s="59">
        <f t="shared" si="1071"/>
        <v>0</v>
      </c>
      <c r="MS58" s="59">
        <f t="shared" si="1071"/>
        <v>0</v>
      </c>
      <c r="MT58" s="59">
        <f t="shared" si="1071"/>
        <v>0</v>
      </c>
      <c r="MU58" s="59">
        <f t="shared" si="1071"/>
        <v>0</v>
      </c>
      <c r="MV58" s="59">
        <f t="shared" si="1071"/>
        <v>0</v>
      </c>
      <c r="MW58" s="59">
        <f t="shared" si="1071"/>
        <v>0</v>
      </c>
      <c r="MX58" s="59">
        <f t="shared" si="1071"/>
        <v>0</v>
      </c>
      <c r="MY58" s="59">
        <f t="shared" si="1071"/>
        <v>0</v>
      </c>
      <c r="MZ58" s="59">
        <f t="shared" si="1071"/>
        <v>0</v>
      </c>
      <c r="NA58" s="59">
        <f t="shared" si="1071"/>
        <v>0</v>
      </c>
      <c r="NB58" s="59">
        <f t="shared" si="1071"/>
        <v>0</v>
      </c>
      <c r="NC58" s="59">
        <f t="shared" si="1071"/>
        <v>0</v>
      </c>
      <c r="ND58" s="59">
        <f t="shared" si="1071"/>
        <v>0</v>
      </c>
      <c r="NE58" s="59">
        <f t="shared" si="1071"/>
        <v>0</v>
      </c>
      <c r="NF58" s="59">
        <f t="shared" si="1071"/>
        <v>0</v>
      </c>
      <c r="NG58" s="59">
        <f t="shared" si="1071"/>
        <v>0</v>
      </c>
      <c r="NH58" s="59">
        <f t="shared" si="1071"/>
        <v>0</v>
      </c>
      <c r="NI58" s="59">
        <f t="shared" si="1071"/>
        <v>0</v>
      </c>
      <c r="NJ58" s="59">
        <f t="shared" si="1071"/>
        <v>0</v>
      </c>
      <c r="NK58" s="59">
        <f t="shared" si="1071"/>
        <v>0</v>
      </c>
      <c r="NL58" s="59">
        <f t="shared" si="1071"/>
        <v>0</v>
      </c>
      <c r="NM58" s="59">
        <f t="shared" si="1071"/>
        <v>0</v>
      </c>
      <c r="NN58" s="61" t="str">
        <f t="shared" ref="NN58:OL58" si="1072">IFERROR(MO58/MO$10,"")</f>
        <v/>
      </c>
      <c r="NO58" s="61" t="str">
        <f t="shared" si="1072"/>
        <v/>
      </c>
      <c r="NP58" s="61" t="str">
        <f t="shared" si="1072"/>
        <v/>
      </c>
      <c r="NQ58" s="61" t="str">
        <f t="shared" si="1072"/>
        <v/>
      </c>
      <c r="NR58" s="61" t="str">
        <f t="shared" si="1072"/>
        <v/>
      </c>
      <c r="NS58" s="61" t="str">
        <f t="shared" si="1072"/>
        <v/>
      </c>
      <c r="NT58" s="61" t="str">
        <f t="shared" si="1072"/>
        <v/>
      </c>
      <c r="NU58" s="61" t="str">
        <f t="shared" si="1072"/>
        <v/>
      </c>
      <c r="NV58" s="61" t="str">
        <f t="shared" si="1072"/>
        <v/>
      </c>
      <c r="NW58" s="61" t="str">
        <f t="shared" si="1072"/>
        <v/>
      </c>
      <c r="NX58" s="61" t="str">
        <f t="shared" si="1072"/>
        <v/>
      </c>
      <c r="NY58" s="61" t="str">
        <f t="shared" si="1072"/>
        <v/>
      </c>
      <c r="NZ58" s="61" t="str">
        <f t="shared" si="1072"/>
        <v/>
      </c>
      <c r="OA58" s="61" t="str">
        <f t="shared" si="1072"/>
        <v/>
      </c>
      <c r="OB58" s="61" t="str">
        <f t="shared" si="1072"/>
        <v/>
      </c>
      <c r="OC58" s="61" t="str">
        <f t="shared" si="1072"/>
        <v/>
      </c>
      <c r="OD58" s="61" t="str">
        <f t="shared" si="1072"/>
        <v/>
      </c>
      <c r="OE58" s="61" t="str">
        <f t="shared" si="1072"/>
        <v/>
      </c>
      <c r="OF58" s="61" t="str">
        <f t="shared" si="1072"/>
        <v/>
      </c>
      <c r="OG58" s="61" t="str">
        <f t="shared" si="1072"/>
        <v/>
      </c>
      <c r="OH58" s="61" t="str">
        <f t="shared" si="1072"/>
        <v/>
      </c>
      <c r="OI58" s="61" t="str">
        <f t="shared" si="1072"/>
        <v/>
      </c>
      <c r="OJ58" s="61" t="str">
        <f t="shared" si="1072"/>
        <v/>
      </c>
      <c r="OK58" s="61" t="str">
        <f t="shared" si="1072"/>
        <v/>
      </c>
      <c r="OL58" s="62" t="str">
        <f t="shared" si="1072"/>
        <v/>
      </c>
      <c r="OM58" s="59">
        <f t="shared" ref="OM58:PK58" si="1073">OM52-OM56</f>
        <v>0</v>
      </c>
      <c r="ON58" s="59">
        <f t="shared" si="1073"/>
        <v>0</v>
      </c>
      <c r="OO58" s="59">
        <f t="shared" si="1073"/>
        <v>0</v>
      </c>
      <c r="OP58" s="59">
        <f t="shared" si="1073"/>
        <v>0</v>
      </c>
      <c r="OQ58" s="59">
        <f t="shared" si="1073"/>
        <v>0</v>
      </c>
      <c r="OR58" s="59">
        <f t="shared" si="1073"/>
        <v>0</v>
      </c>
      <c r="OS58" s="59">
        <f t="shared" si="1073"/>
        <v>0</v>
      </c>
      <c r="OT58" s="59">
        <f t="shared" si="1073"/>
        <v>0</v>
      </c>
      <c r="OU58" s="59">
        <f t="shared" si="1073"/>
        <v>0</v>
      </c>
      <c r="OV58" s="59">
        <f t="shared" si="1073"/>
        <v>0</v>
      </c>
      <c r="OW58" s="59">
        <f t="shared" si="1073"/>
        <v>0</v>
      </c>
      <c r="OX58" s="59">
        <f t="shared" si="1073"/>
        <v>0</v>
      </c>
      <c r="OY58" s="59">
        <f t="shared" si="1073"/>
        <v>0</v>
      </c>
      <c r="OZ58" s="59">
        <f t="shared" si="1073"/>
        <v>0</v>
      </c>
      <c r="PA58" s="59">
        <f t="shared" si="1073"/>
        <v>0</v>
      </c>
      <c r="PB58" s="59">
        <f t="shared" si="1073"/>
        <v>0</v>
      </c>
      <c r="PC58" s="59">
        <f t="shared" si="1073"/>
        <v>0</v>
      </c>
      <c r="PD58" s="59">
        <f t="shared" si="1073"/>
        <v>0</v>
      </c>
      <c r="PE58" s="59">
        <f t="shared" si="1073"/>
        <v>0</v>
      </c>
      <c r="PF58" s="59">
        <f t="shared" si="1073"/>
        <v>0</v>
      </c>
      <c r="PG58" s="59">
        <f t="shared" si="1073"/>
        <v>0</v>
      </c>
      <c r="PH58" s="59">
        <f t="shared" si="1073"/>
        <v>0</v>
      </c>
      <c r="PI58" s="59">
        <f t="shared" si="1073"/>
        <v>0</v>
      </c>
      <c r="PJ58" s="59">
        <f t="shared" si="1073"/>
        <v>0</v>
      </c>
      <c r="PK58" s="59">
        <f t="shared" si="1073"/>
        <v>0</v>
      </c>
      <c r="PL58" s="61" t="str">
        <f t="shared" ref="PL58:QJ58" si="1074">IFERROR(OM58/OM$10,"")</f>
        <v/>
      </c>
      <c r="PM58" s="61" t="str">
        <f t="shared" si="1074"/>
        <v/>
      </c>
      <c r="PN58" s="61" t="str">
        <f t="shared" si="1074"/>
        <v/>
      </c>
      <c r="PO58" s="61" t="str">
        <f t="shared" si="1074"/>
        <v/>
      </c>
      <c r="PP58" s="61" t="str">
        <f t="shared" si="1074"/>
        <v/>
      </c>
      <c r="PQ58" s="61" t="str">
        <f t="shared" si="1074"/>
        <v/>
      </c>
      <c r="PR58" s="61" t="str">
        <f t="shared" si="1074"/>
        <v/>
      </c>
      <c r="PS58" s="61" t="str">
        <f t="shared" si="1074"/>
        <v/>
      </c>
      <c r="PT58" s="61" t="str">
        <f t="shared" si="1074"/>
        <v/>
      </c>
      <c r="PU58" s="61" t="str">
        <f t="shared" si="1074"/>
        <v/>
      </c>
      <c r="PV58" s="61" t="str">
        <f t="shared" si="1074"/>
        <v/>
      </c>
      <c r="PW58" s="61" t="str">
        <f t="shared" si="1074"/>
        <v/>
      </c>
      <c r="PX58" s="61" t="str">
        <f t="shared" si="1074"/>
        <v/>
      </c>
      <c r="PY58" s="61" t="str">
        <f t="shared" si="1074"/>
        <v/>
      </c>
      <c r="PZ58" s="61" t="str">
        <f t="shared" si="1074"/>
        <v/>
      </c>
      <c r="QA58" s="61" t="str">
        <f t="shared" si="1074"/>
        <v/>
      </c>
      <c r="QB58" s="61" t="str">
        <f t="shared" si="1074"/>
        <v/>
      </c>
      <c r="QC58" s="61" t="str">
        <f t="shared" si="1074"/>
        <v/>
      </c>
      <c r="QD58" s="61" t="str">
        <f t="shared" si="1074"/>
        <v/>
      </c>
      <c r="QE58" s="61" t="str">
        <f t="shared" si="1074"/>
        <v/>
      </c>
      <c r="QF58" s="61" t="str">
        <f t="shared" si="1074"/>
        <v/>
      </c>
      <c r="QG58" s="61" t="str">
        <f t="shared" si="1074"/>
        <v/>
      </c>
      <c r="QH58" s="61" t="str">
        <f t="shared" si="1074"/>
        <v/>
      </c>
      <c r="QI58" s="61" t="str">
        <f t="shared" si="1074"/>
        <v/>
      </c>
      <c r="QJ58" s="62" t="str">
        <f t="shared" si="1074"/>
        <v/>
      </c>
      <c r="QK58" s="59">
        <f t="shared" ref="QK58:RI58" si="1075">QK52-QK56</f>
        <v>0</v>
      </c>
      <c r="QL58" s="59">
        <f t="shared" si="1075"/>
        <v>0</v>
      </c>
      <c r="QM58" s="59">
        <f t="shared" si="1075"/>
        <v>0</v>
      </c>
      <c r="QN58" s="59">
        <f t="shared" si="1075"/>
        <v>0</v>
      </c>
      <c r="QO58" s="59">
        <f t="shared" si="1075"/>
        <v>0</v>
      </c>
      <c r="QP58" s="59">
        <f t="shared" si="1075"/>
        <v>0</v>
      </c>
      <c r="QQ58" s="59">
        <f t="shared" si="1075"/>
        <v>0</v>
      </c>
      <c r="QR58" s="59">
        <f t="shared" si="1075"/>
        <v>0</v>
      </c>
      <c r="QS58" s="59">
        <f t="shared" si="1075"/>
        <v>0</v>
      </c>
      <c r="QT58" s="59">
        <f t="shared" si="1075"/>
        <v>0</v>
      </c>
      <c r="QU58" s="59">
        <f t="shared" si="1075"/>
        <v>0</v>
      </c>
      <c r="QV58" s="59">
        <f t="shared" si="1075"/>
        <v>0</v>
      </c>
      <c r="QW58" s="59">
        <f t="shared" si="1075"/>
        <v>0</v>
      </c>
      <c r="QX58" s="59">
        <f t="shared" si="1075"/>
        <v>0</v>
      </c>
      <c r="QY58" s="59">
        <f t="shared" si="1075"/>
        <v>0</v>
      </c>
      <c r="QZ58" s="59">
        <f t="shared" si="1075"/>
        <v>0</v>
      </c>
      <c r="RA58" s="59">
        <f t="shared" si="1075"/>
        <v>0</v>
      </c>
      <c r="RB58" s="59">
        <f t="shared" si="1075"/>
        <v>0</v>
      </c>
      <c r="RC58" s="59">
        <f t="shared" si="1075"/>
        <v>0</v>
      </c>
      <c r="RD58" s="59">
        <f t="shared" si="1075"/>
        <v>0</v>
      </c>
      <c r="RE58" s="59">
        <f t="shared" si="1075"/>
        <v>0</v>
      </c>
      <c r="RF58" s="59">
        <f t="shared" si="1075"/>
        <v>0</v>
      </c>
      <c r="RG58" s="59">
        <f t="shared" si="1075"/>
        <v>0</v>
      </c>
      <c r="RH58" s="59">
        <f t="shared" si="1075"/>
        <v>0</v>
      </c>
      <c r="RI58" s="59">
        <f t="shared" si="1075"/>
        <v>0</v>
      </c>
      <c r="RJ58" s="61" t="str">
        <f t="shared" ref="RJ58:SH58" si="1076">IFERROR(QK58/QK$10,"")</f>
        <v/>
      </c>
      <c r="RK58" s="61" t="str">
        <f t="shared" si="1076"/>
        <v/>
      </c>
      <c r="RL58" s="61" t="str">
        <f t="shared" si="1076"/>
        <v/>
      </c>
      <c r="RM58" s="61" t="str">
        <f t="shared" si="1076"/>
        <v/>
      </c>
      <c r="RN58" s="61" t="str">
        <f t="shared" si="1076"/>
        <v/>
      </c>
      <c r="RO58" s="61" t="str">
        <f t="shared" si="1076"/>
        <v/>
      </c>
      <c r="RP58" s="61" t="str">
        <f t="shared" si="1076"/>
        <v/>
      </c>
      <c r="RQ58" s="61" t="str">
        <f t="shared" si="1076"/>
        <v/>
      </c>
      <c r="RR58" s="61" t="str">
        <f t="shared" si="1076"/>
        <v/>
      </c>
      <c r="RS58" s="61" t="str">
        <f t="shared" si="1076"/>
        <v/>
      </c>
      <c r="RT58" s="61" t="str">
        <f t="shared" si="1076"/>
        <v/>
      </c>
      <c r="RU58" s="61" t="str">
        <f t="shared" si="1076"/>
        <v/>
      </c>
      <c r="RV58" s="61" t="str">
        <f t="shared" si="1076"/>
        <v/>
      </c>
      <c r="RW58" s="61" t="str">
        <f t="shared" si="1076"/>
        <v/>
      </c>
      <c r="RX58" s="61" t="str">
        <f t="shared" si="1076"/>
        <v/>
      </c>
      <c r="RY58" s="61" t="str">
        <f t="shared" si="1076"/>
        <v/>
      </c>
      <c r="RZ58" s="61" t="str">
        <f t="shared" si="1076"/>
        <v/>
      </c>
      <c r="SA58" s="61" t="str">
        <f t="shared" si="1076"/>
        <v/>
      </c>
      <c r="SB58" s="61" t="str">
        <f t="shared" si="1076"/>
        <v/>
      </c>
      <c r="SC58" s="61" t="str">
        <f t="shared" si="1076"/>
        <v/>
      </c>
      <c r="SD58" s="61" t="str">
        <f t="shared" si="1076"/>
        <v/>
      </c>
      <c r="SE58" s="61" t="str">
        <f t="shared" si="1076"/>
        <v/>
      </c>
      <c r="SF58" s="61" t="str">
        <f t="shared" si="1076"/>
        <v/>
      </c>
      <c r="SG58" s="61" t="str">
        <f t="shared" si="1076"/>
        <v/>
      </c>
      <c r="SH58" s="62" t="str">
        <f t="shared" si="1076"/>
        <v/>
      </c>
      <c r="SI58" s="59">
        <f t="shared" ref="SI58:TG58" si="1077">SI52-SI56</f>
        <v>0</v>
      </c>
      <c r="SJ58" s="59">
        <f t="shared" si="1077"/>
        <v>0</v>
      </c>
      <c r="SK58" s="59">
        <f t="shared" si="1077"/>
        <v>0</v>
      </c>
      <c r="SL58" s="59">
        <f t="shared" si="1077"/>
        <v>0</v>
      </c>
      <c r="SM58" s="59">
        <f t="shared" si="1077"/>
        <v>0</v>
      </c>
      <c r="SN58" s="59">
        <f t="shared" si="1077"/>
        <v>0</v>
      </c>
      <c r="SO58" s="59">
        <f t="shared" si="1077"/>
        <v>0</v>
      </c>
      <c r="SP58" s="59">
        <f t="shared" si="1077"/>
        <v>0</v>
      </c>
      <c r="SQ58" s="59">
        <f t="shared" si="1077"/>
        <v>0</v>
      </c>
      <c r="SR58" s="59">
        <f t="shared" si="1077"/>
        <v>0</v>
      </c>
      <c r="SS58" s="59">
        <f t="shared" si="1077"/>
        <v>0</v>
      </c>
      <c r="ST58" s="59">
        <f t="shared" si="1077"/>
        <v>0</v>
      </c>
      <c r="SU58" s="59">
        <f t="shared" si="1077"/>
        <v>0</v>
      </c>
      <c r="SV58" s="59">
        <f t="shared" si="1077"/>
        <v>0</v>
      </c>
      <c r="SW58" s="59">
        <f t="shared" si="1077"/>
        <v>0</v>
      </c>
      <c r="SX58" s="59">
        <f t="shared" si="1077"/>
        <v>0</v>
      </c>
      <c r="SY58" s="59">
        <f t="shared" si="1077"/>
        <v>0</v>
      </c>
      <c r="SZ58" s="59">
        <f t="shared" si="1077"/>
        <v>0</v>
      </c>
      <c r="TA58" s="59">
        <f t="shared" si="1077"/>
        <v>0</v>
      </c>
      <c r="TB58" s="59">
        <f t="shared" si="1077"/>
        <v>0</v>
      </c>
      <c r="TC58" s="59">
        <f t="shared" si="1077"/>
        <v>0</v>
      </c>
      <c r="TD58" s="59">
        <f t="shared" si="1077"/>
        <v>0</v>
      </c>
      <c r="TE58" s="59">
        <f t="shared" si="1077"/>
        <v>0</v>
      </c>
      <c r="TF58" s="59">
        <f t="shared" si="1077"/>
        <v>0</v>
      </c>
      <c r="TG58" s="59">
        <f t="shared" si="1077"/>
        <v>0</v>
      </c>
      <c r="TH58" s="61" t="str">
        <f t="shared" ref="TH58:UA58" si="1078">IFERROR(SI58/SI$10,"")</f>
        <v/>
      </c>
      <c r="TI58" s="61" t="str">
        <f t="shared" si="1078"/>
        <v/>
      </c>
      <c r="TJ58" s="61" t="str">
        <f t="shared" si="1078"/>
        <v/>
      </c>
      <c r="TK58" s="61" t="str">
        <f t="shared" si="1078"/>
        <v/>
      </c>
      <c r="TL58" s="61" t="str">
        <f t="shared" si="1078"/>
        <v/>
      </c>
      <c r="TM58" s="61" t="str">
        <f t="shared" si="1078"/>
        <v/>
      </c>
      <c r="TN58" s="61" t="str">
        <f t="shared" si="1078"/>
        <v/>
      </c>
      <c r="TO58" s="61" t="str">
        <f t="shared" si="1078"/>
        <v/>
      </c>
      <c r="TP58" s="61" t="str">
        <f t="shared" si="1078"/>
        <v/>
      </c>
      <c r="TQ58" s="61" t="str">
        <f t="shared" si="1078"/>
        <v/>
      </c>
      <c r="TR58" s="61" t="str">
        <f t="shared" si="1078"/>
        <v/>
      </c>
      <c r="TS58" s="61" t="str">
        <f t="shared" si="1078"/>
        <v/>
      </c>
      <c r="TT58" s="61" t="str">
        <f t="shared" si="1078"/>
        <v/>
      </c>
      <c r="TU58" s="61" t="str">
        <f t="shared" si="1078"/>
        <v/>
      </c>
      <c r="TV58" s="61" t="str">
        <f t="shared" si="1078"/>
        <v/>
      </c>
      <c r="TW58" s="61" t="str">
        <f t="shared" si="1078"/>
        <v/>
      </c>
      <c r="TX58" s="61" t="str">
        <f t="shared" si="1078"/>
        <v/>
      </c>
      <c r="TY58" s="61" t="str">
        <f t="shared" si="1078"/>
        <v/>
      </c>
      <c r="TZ58" s="61" t="str">
        <f t="shared" si="1078"/>
        <v/>
      </c>
      <c r="UA58" s="61" t="str">
        <f t="shared" si="1078"/>
        <v/>
      </c>
      <c r="UB58" s="61" t="str">
        <f t="shared" ref="UB58:UG58" si="1079">IFERROR(TB58/TB$10,"")</f>
        <v/>
      </c>
      <c r="UC58" s="61" t="str">
        <f t="shared" si="1079"/>
        <v/>
      </c>
      <c r="UD58" s="61" t="str">
        <f t="shared" si="1079"/>
        <v/>
      </c>
      <c r="UE58" s="61" t="str">
        <f t="shared" si="1079"/>
        <v/>
      </c>
      <c r="UF58" s="61" t="str">
        <f t="shared" si="1079"/>
        <v/>
      </c>
      <c r="UG58" s="62" t="str">
        <f t="shared" si="1079"/>
        <v/>
      </c>
      <c r="UH58" s="59">
        <f t="shared" ref="UH58:VF58" si="1080">UH52-UH56</f>
        <v>0</v>
      </c>
      <c r="UI58" s="59">
        <f t="shared" si="1080"/>
        <v>0</v>
      </c>
      <c r="UJ58" s="59">
        <f t="shared" si="1080"/>
        <v>0</v>
      </c>
      <c r="UK58" s="59">
        <f t="shared" si="1080"/>
        <v>0</v>
      </c>
      <c r="UL58" s="59">
        <f t="shared" si="1080"/>
        <v>0</v>
      </c>
      <c r="UM58" s="59">
        <f t="shared" si="1080"/>
        <v>0</v>
      </c>
      <c r="UN58" s="59">
        <f t="shared" si="1080"/>
        <v>0</v>
      </c>
      <c r="UO58" s="59">
        <f t="shared" si="1080"/>
        <v>0</v>
      </c>
      <c r="UP58" s="59">
        <f t="shared" si="1080"/>
        <v>0</v>
      </c>
      <c r="UQ58" s="59">
        <f t="shared" si="1080"/>
        <v>0</v>
      </c>
      <c r="UR58" s="59">
        <f t="shared" si="1080"/>
        <v>0</v>
      </c>
      <c r="US58" s="59">
        <f t="shared" si="1080"/>
        <v>0</v>
      </c>
      <c r="UT58" s="59">
        <f t="shared" si="1080"/>
        <v>0</v>
      </c>
      <c r="UU58" s="59">
        <f t="shared" si="1080"/>
        <v>0</v>
      </c>
      <c r="UV58" s="59">
        <f t="shared" si="1080"/>
        <v>0</v>
      </c>
      <c r="UW58" s="59">
        <f t="shared" si="1080"/>
        <v>0</v>
      </c>
      <c r="UX58" s="59">
        <f t="shared" si="1080"/>
        <v>0</v>
      </c>
      <c r="UY58" s="59">
        <f t="shared" si="1080"/>
        <v>0</v>
      </c>
      <c r="UZ58" s="59">
        <f t="shared" si="1080"/>
        <v>0</v>
      </c>
      <c r="VA58" s="59">
        <f t="shared" si="1080"/>
        <v>0</v>
      </c>
      <c r="VB58" s="59">
        <f t="shared" si="1080"/>
        <v>0</v>
      </c>
      <c r="VC58" s="59">
        <f t="shared" si="1080"/>
        <v>0</v>
      </c>
      <c r="VD58" s="59">
        <f t="shared" si="1080"/>
        <v>0</v>
      </c>
      <c r="VE58" s="59">
        <f t="shared" si="1080"/>
        <v>0</v>
      </c>
      <c r="VF58" s="59">
        <f t="shared" si="1080"/>
        <v>0</v>
      </c>
      <c r="VG58" s="61" t="str">
        <f t="shared" ref="VG58:WE58" si="1081">IFERROR(UH58/UH$10,"")</f>
        <v/>
      </c>
      <c r="VH58" s="61" t="str">
        <f t="shared" si="1081"/>
        <v/>
      </c>
      <c r="VI58" s="61" t="str">
        <f t="shared" si="1081"/>
        <v/>
      </c>
      <c r="VJ58" s="61" t="str">
        <f t="shared" si="1081"/>
        <v/>
      </c>
      <c r="VK58" s="61" t="str">
        <f t="shared" si="1081"/>
        <v/>
      </c>
      <c r="VL58" s="61" t="str">
        <f t="shared" si="1081"/>
        <v/>
      </c>
      <c r="VM58" s="61" t="str">
        <f t="shared" si="1081"/>
        <v/>
      </c>
      <c r="VN58" s="61" t="str">
        <f t="shared" si="1081"/>
        <v/>
      </c>
      <c r="VO58" s="61" t="str">
        <f t="shared" si="1081"/>
        <v/>
      </c>
      <c r="VP58" s="61" t="str">
        <f t="shared" si="1081"/>
        <v/>
      </c>
      <c r="VQ58" s="61" t="str">
        <f t="shared" si="1081"/>
        <v/>
      </c>
      <c r="VR58" s="61" t="str">
        <f t="shared" si="1081"/>
        <v/>
      </c>
      <c r="VS58" s="61" t="str">
        <f t="shared" si="1081"/>
        <v/>
      </c>
      <c r="VT58" s="61" t="str">
        <f t="shared" si="1081"/>
        <v/>
      </c>
      <c r="VU58" s="61" t="str">
        <f t="shared" si="1081"/>
        <v/>
      </c>
      <c r="VV58" s="61" t="str">
        <f t="shared" si="1081"/>
        <v/>
      </c>
      <c r="VW58" s="61" t="str">
        <f t="shared" si="1081"/>
        <v/>
      </c>
      <c r="VX58" s="61" t="str">
        <f t="shared" si="1081"/>
        <v/>
      </c>
      <c r="VY58" s="61" t="str">
        <f t="shared" si="1081"/>
        <v/>
      </c>
      <c r="VZ58" s="61" t="str">
        <f t="shared" si="1081"/>
        <v/>
      </c>
      <c r="WA58" s="61" t="str">
        <f t="shared" si="1081"/>
        <v/>
      </c>
      <c r="WB58" s="61" t="str">
        <f t="shared" si="1081"/>
        <v/>
      </c>
      <c r="WC58" s="61" t="str">
        <f t="shared" si="1081"/>
        <v/>
      </c>
      <c r="WD58" s="61" t="str">
        <f t="shared" si="1081"/>
        <v/>
      </c>
      <c r="WE58" s="62" t="str">
        <f t="shared" si="1081"/>
        <v/>
      </c>
      <c r="WF58" s="59">
        <f t="shared" ref="WF58:XD58" si="1082">WF52-WF56</f>
        <v>126339.63193076</v>
      </c>
      <c r="WG58" s="59">
        <f t="shared" si="1082"/>
        <v>6308.70204656975</v>
      </c>
      <c r="WH58" s="59">
        <f t="shared" si="1082"/>
        <v>99205.7259902452</v>
      </c>
      <c r="WI58" s="59">
        <f t="shared" si="1082"/>
        <v>103812.149079719</v>
      </c>
      <c r="WJ58" s="59">
        <f t="shared" si="1082"/>
        <v>24195.851827058</v>
      </c>
      <c r="WK58" s="59">
        <f t="shared" si="1082"/>
        <v>10606.5727272422</v>
      </c>
      <c r="WL58" s="59">
        <f t="shared" si="1082"/>
        <v>150850.689899866</v>
      </c>
      <c r="WM58" s="59">
        <f t="shared" si="1082"/>
        <v>18170.6501311894</v>
      </c>
      <c r="WN58" s="59">
        <f t="shared" si="1082"/>
        <v>-33521.7466280105</v>
      </c>
      <c r="WO58" s="59">
        <f t="shared" si="1082"/>
        <v>377507.961320171</v>
      </c>
      <c r="WP58" s="59">
        <f t="shared" si="1082"/>
        <v>17082.3910996028</v>
      </c>
      <c r="WQ58" s="59">
        <f t="shared" si="1082"/>
        <v>19812.2302293748</v>
      </c>
      <c r="WR58" s="59">
        <f t="shared" si="1082"/>
        <v>-1364.47085717602</v>
      </c>
      <c r="WS58" s="59">
        <f t="shared" si="1082"/>
        <v>-12730.735263931</v>
      </c>
      <c r="WT58" s="59">
        <f t="shared" si="1082"/>
        <v>523507.712354834</v>
      </c>
      <c r="WU58" s="59">
        <f t="shared" si="1082"/>
        <v>-20991.8250372435</v>
      </c>
      <c r="WV58" s="59">
        <f t="shared" si="1082"/>
        <v>-18134.659436042</v>
      </c>
      <c r="WW58" s="59">
        <f t="shared" si="1082"/>
        <v>423947.330319814</v>
      </c>
      <c r="WX58" s="59">
        <f t="shared" si="1082"/>
        <v>287666.582339004</v>
      </c>
      <c r="WY58" s="59">
        <f t="shared" si="1082"/>
        <v>120905.921416751</v>
      </c>
      <c r="WZ58" s="59">
        <f t="shared" si="1082"/>
        <v>-8378.12120498625</v>
      </c>
      <c r="XA58" s="59">
        <f t="shared" si="1082"/>
        <v>30713.3236629473</v>
      </c>
      <c r="XB58" s="59">
        <f t="shared" si="1082"/>
        <v>-4294.28087548602</v>
      </c>
      <c r="XC58" s="59">
        <f t="shared" si="1082"/>
        <v>0</v>
      </c>
      <c r="XD58" s="59">
        <f t="shared" si="1082"/>
        <v>2241217.58707227</v>
      </c>
      <c r="XE58" s="61">
        <f t="shared" ref="XE58:YC58" si="1083">IFERROR(WF58/WF$10,"")</f>
        <v>0.0740882542223427</v>
      </c>
      <c r="XF58" s="61">
        <f t="shared" si="1083"/>
        <v>0.0408441843885732</v>
      </c>
      <c r="XG58" s="61">
        <f t="shared" si="1083"/>
        <v>0.0746148181501867</v>
      </c>
      <c r="XH58" s="61">
        <f t="shared" si="1083"/>
        <v>0.0822247178857708</v>
      </c>
      <c r="XI58" s="61">
        <f t="shared" si="1083"/>
        <v>0.0570854662312446</v>
      </c>
      <c r="XJ58" s="61">
        <f t="shared" si="1083"/>
        <v>0.0099413909763551</v>
      </c>
      <c r="XK58" s="61">
        <f t="shared" si="1083"/>
        <v>0.0586372419399758</v>
      </c>
      <c r="XL58" s="61">
        <f t="shared" si="1083"/>
        <v>0.055461339827184</v>
      </c>
      <c r="XM58" s="61">
        <f t="shared" si="1083"/>
        <v>-0.0654254205423536</v>
      </c>
      <c r="XN58" s="61">
        <f t="shared" si="1083"/>
        <v>0.196485392001818</v>
      </c>
      <c r="XO58" s="61">
        <f t="shared" si="1083"/>
        <v>0.0773145687673075</v>
      </c>
      <c r="XP58" s="61">
        <f t="shared" si="1083"/>
        <v>0.0743033215560566</v>
      </c>
      <c r="XQ58" s="61">
        <f t="shared" si="1083"/>
        <v>-0.426874708948143</v>
      </c>
      <c r="XR58" s="61">
        <f t="shared" si="1083"/>
        <v>-0.0175538261041525</v>
      </c>
      <c r="XS58" s="61">
        <f t="shared" si="1083"/>
        <v>0.20733337948125</v>
      </c>
      <c r="XT58" s="61">
        <f t="shared" si="1083"/>
        <v>-0.29242764664053</v>
      </c>
      <c r="XU58" s="61">
        <f t="shared" si="1083"/>
        <v>-0.0588100177832453</v>
      </c>
      <c r="XV58" s="61">
        <f t="shared" si="1083"/>
        <v>0.196947415377826</v>
      </c>
      <c r="XW58" s="61">
        <f t="shared" si="1083"/>
        <v>0.17939499069816</v>
      </c>
      <c r="XX58" s="61">
        <f t="shared" si="1083"/>
        <v>0.157787716039341</v>
      </c>
      <c r="XY58" s="61">
        <f t="shared" si="1083"/>
        <v>-1.16582033504483</v>
      </c>
      <c r="XZ58" s="61">
        <f t="shared" si="1083"/>
        <v>0.143421986779372</v>
      </c>
      <c r="YA58" s="61">
        <f t="shared" si="1083"/>
        <v>-0.149096827975804</v>
      </c>
      <c r="YB58" s="61" t="str">
        <f t="shared" si="1083"/>
        <v/>
      </c>
      <c r="YC58" s="62">
        <f t="shared" si="1083"/>
        <v>0.111115604847053</v>
      </c>
    </row>
    <row r="59" s="18" customFormat="1" customHeight="1" spans="1:653">
      <c r="A59" s="64"/>
      <c r="B59" s="64" t="s">
        <v>112</v>
      </c>
      <c r="C59" s="61">
        <f t="shared" ref="C59:R59" si="1084">IFERROR(C58/C10,0)</f>
        <v>0.0274824399948945</v>
      </c>
      <c r="D59" s="61">
        <f t="shared" si="1084"/>
        <v>0.0910801419338948</v>
      </c>
      <c r="E59" s="61">
        <f t="shared" si="1084"/>
        <v>0.0199429730832726</v>
      </c>
      <c r="F59" s="61">
        <f t="shared" si="1084"/>
        <v>0.0896024581959513</v>
      </c>
      <c r="G59" s="61">
        <f t="shared" si="1084"/>
        <v>0.0950788226025333</v>
      </c>
      <c r="H59" s="61">
        <f t="shared" si="1084"/>
        <v>-0.0149794548189105</v>
      </c>
      <c r="I59" s="61">
        <f t="shared" si="1084"/>
        <v>0.0659493070826098</v>
      </c>
      <c r="J59" s="61">
        <f t="shared" si="1084"/>
        <v>0.047234644562111</v>
      </c>
      <c r="K59" s="61">
        <f t="shared" si="1084"/>
        <v>-0.241164291978484</v>
      </c>
      <c r="L59" s="65">
        <f t="shared" si="1084"/>
        <v>0.225445412742469</v>
      </c>
      <c r="M59" s="61">
        <f t="shared" si="1084"/>
        <v>0.0488112716051606</v>
      </c>
      <c r="N59" s="61">
        <f t="shared" si="1084"/>
        <v>0.0817494740305644</v>
      </c>
      <c r="O59" s="61">
        <f t="shared" si="1084"/>
        <v>-0.500460813631982</v>
      </c>
      <c r="P59" s="61">
        <f t="shared" si="1084"/>
        <v>0.00624243552384789</v>
      </c>
      <c r="Q59" s="65">
        <f t="shared" si="1084"/>
        <v>0.169001460468999</v>
      </c>
      <c r="R59" s="61">
        <f t="shared" si="1084"/>
        <v>-0.248392579763689</v>
      </c>
      <c r="S59" s="61"/>
      <c r="T59" s="61">
        <f t="shared" ref="T59:AA59" si="1085">IFERROR(T58/T10,0)</f>
        <v>0.194056773843938</v>
      </c>
      <c r="U59" s="61">
        <f t="shared" si="1085"/>
        <v>0.114128151030255</v>
      </c>
      <c r="V59" s="61">
        <f t="shared" si="1085"/>
        <v>0.13064544338867</v>
      </c>
      <c r="W59" s="61">
        <f t="shared" si="1085"/>
        <v>0</v>
      </c>
      <c r="X59" s="65">
        <f t="shared" si="1085"/>
        <v>0</v>
      </c>
      <c r="Y59" s="61">
        <f t="shared" si="1085"/>
        <v>0</v>
      </c>
      <c r="Z59" s="61">
        <f t="shared" si="1085"/>
        <v>0</v>
      </c>
      <c r="AA59" s="61">
        <f t="shared" si="1085"/>
        <v>0.091163936675149</v>
      </c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2"/>
      <c r="BA59" s="61">
        <f t="shared" ref="BA59:BP59" si="1086">IFERROR(BA58/BA10,0)</f>
        <v>-0.0382581018503894</v>
      </c>
      <c r="BB59" s="61">
        <f t="shared" si="1086"/>
        <v>-0.241878888637194</v>
      </c>
      <c r="BC59" s="61">
        <f t="shared" si="1086"/>
        <v>-0.0466488595092301</v>
      </c>
      <c r="BD59" s="61">
        <f t="shared" si="1086"/>
        <v>-0.158033302258498</v>
      </c>
      <c r="BE59" s="61">
        <f t="shared" si="1086"/>
        <v>-0.0625392595683389</v>
      </c>
      <c r="BF59" s="61">
        <f t="shared" si="1086"/>
        <v>-0.0766999930889978</v>
      </c>
      <c r="BG59" s="61">
        <f t="shared" si="1086"/>
        <v>-0.0657772104483511</v>
      </c>
      <c r="BH59" s="61">
        <f t="shared" si="1086"/>
        <v>-0.409782316853904</v>
      </c>
      <c r="BI59" s="61">
        <f t="shared" si="1086"/>
        <v>-0.207208590785531</v>
      </c>
      <c r="BJ59" s="65">
        <f t="shared" si="1086"/>
        <v>0.0755176958570548</v>
      </c>
      <c r="BK59" s="61">
        <f t="shared" si="1086"/>
        <v>-0.175388481399087</v>
      </c>
      <c r="BL59" s="61">
        <f t="shared" si="1086"/>
        <v>-0.114291363657733</v>
      </c>
      <c r="BM59" s="61">
        <f t="shared" si="1086"/>
        <v>-0.289063790252428</v>
      </c>
      <c r="BN59" s="61">
        <f t="shared" si="1086"/>
        <v>-0.123103779724483</v>
      </c>
      <c r="BO59" s="65">
        <f t="shared" si="1086"/>
        <v>0.0218371690910563</v>
      </c>
      <c r="BP59" s="61">
        <f t="shared" si="1086"/>
        <v>-0.436016643558364</v>
      </c>
      <c r="BQ59" s="61"/>
      <c r="BR59" s="65">
        <f t="shared" ref="BR59:BY59" si="1087">IFERROR(BR58/BR10,0)</f>
        <v>0.0431730872931047</v>
      </c>
      <c r="BS59" s="65">
        <f t="shared" si="1087"/>
        <v>0.065623930861291</v>
      </c>
      <c r="BT59" s="65">
        <f t="shared" si="1087"/>
        <v>0.0224789102686287</v>
      </c>
      <c r="BU59" s="61">
        <f t="shared" si="1087"/>
        <v>0</v>
      </c>
      <c r="BV59" s="61">
        <f t="shared" si="1087"/>
        <v>0</v>
      </c>
      <c r="BW59" s="61">
        <f t="shared" si="1087"/>
        <v>0</v>
      </c>
      <c r="BX59" s="61">
        <f t="shared" si="1087"/>
        <v>0</v>
      </c>
      <c r="BY59" s="61">
        <f t="shared" si="1087"/>
        <v>-0.0333419695707551</v>
      </c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2"/>
      <c r="CY59" s="66">
        <f t="shared" ref="CY59:DW59" si="1088">IFERROR(CY58/CY10,0)</f>
        <v>0.0995676269217118</v>
      </c>
      <c r="CZ59" s="61">
        <f t="shared" si="1088"/>
        <v>0.0751040293689127</v>
      </c>
      <c r="DA59" s="61">
        <f t="shared" si="1088"/>
        <v>0.0839984036859629</v>
      </c>
      <c r="DB59" s="61">
        <f t="shared" si="1088"/>
        <v>0.0464738091946906</v>
      </c>
      <c r="DC59" s="61">
        <f t="shared" si="1088"/>
        <v>0.118410859018566</v>
      </c>
      <c r="DD59" s="61">
        <f t="shared" si="1088"/>
        <v>0.0571874391808986</v>
      </c>
      <c r="DE59" s="61">
        <f t="shared" si="1088"/>
        <v>0.0812988655610767</v>
      </c>
      <c r="DF59" s="61">
        <f t="shared" si="1088"/>
        <v>0.128846841210766</v>
      </c>
      <c r="DG59" s="61">
        <f t="shared" si="1088"/>
        <v>-0.118233925266402</v>
      </c>
      <c r="DH59" s="65">
        <f t="shared" si="1088"/>
        <v>0.211173944117972</v>
      </c>
      <c r="DI59" s="61">
        <f t="shared" si="1088"/>
        <v>0.0740873881912135</v>
      </c>
      <c r="DJ59" s="61">
        <f t="shared" si="1088"/>
        <v>0.0228444718015404</v>
      </c>
      <c r="DK59" s="61">
        <f t="shared" si="1088"/>
        <v>-0.480431246480916</v>
      </c>
      <c r="DL59" s="61">
        <f t="shared" si="1088"/>
        <v>0.00908833313005129</v>
      </c>
      <c r="DM59" s="65">
        <f t="shared" si="1088"/>
        <v>0.2372836783225</v>
      </c>
      <c r="DN59" s="61">
        <f t="shared" si="1088"/>
        <v>-0.319457712026124</v>
      </c>
      <c r="DO59" s="61">
        <f t="shared" si="1088"/>
        <v>-0.778702904150294</v>
      </c>
      <c r="DP59" s="65">
        <f t="shared" si="1088"/>
        <v>0.204707900318324</v>
      </c>
      <c r="DQ59" s="65">
        <f t="shared" si="1088"/>
        <v>0.227857566706302</v>
      </c>
      <c r="DR59" s="65">
        <f t="shared" si="1088"/>
        <v>0.207006660974314</v>
      </c>
      <c r="DS59" s="61">
        <f t="shared" si="1088"/>
        <v>0</v>
      </c>
      <c r="DT59" s="61">
        <f t="shared" si="1088"/>
        <v>0</v>
      </c>
      <c r="DU59" s="61">
        <f t="shared" si="1088"/>
        <v>0</v>
      </c>
      <c r="DV59" s="61">
        <f t="shared" si="1088"/>
        <v>0</v>
      </c>
      <c r="DW59" s="61">
        <f t="shared" si="1088"/>
        <v>0.124893772596163</v>
      </c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2"/>
      <c r="EW59" s="61">
        <f t="shared" ref="EW59:FU59" si="1089">IFERROR(EW58/EW10,0)</f>
        <v>0.125438536037277</v>
      </c>
      <c r="EX59" s="61">
        <f t="shared" si="1089"/>
        <v>0.15169559085319</v>
      </c>
      <c r="EY59" s="61">
        <f t="shared" si="1089"/>
        <v>0.10573020790291</v>
      </c>
      <c r="EZ59" s="61">
        <f t="shared" si="1089"/>
        <v>0.0994496562138473</v>
      </c>
      <c r="FA59" s="61">
        <f t="shared" si="1089"/>
        <v>0.0789317190464127</v>
      </c>
      <c r="FB59" s="61">
        <f t="shared" si="1089"/>
        <v>0.0195749291524428</v>
      </c>
      <c r="FC59" s="61">
        <f t="shared" si="1089"/>
        <v>0.0629465530565681</v>
      </c>
      <c r="FD59" s="61">
        <f t="shared" si="1089"/>
        <v>0.22546387472825</v>
      </c>
      <c r="FE59" s="61">
        <f t="shared" si="1089"/>
        <v>-0.272456235971956</v>
      </c>
      <c r="FF59" s="65">
        <f t="shared" si="1089"/>
        <v>0.167049184125355</v>
      </c>
      <c r="FG59" s="61">
        <f t="shared" si="1089"/>
        <v>0.0736455476296346</v>
      </c>
      <c r="FH59" s="61">
        <f t="shared" si="1089"/>
        <v>0.114692195333785</v>
      </c>
      <c r="FI59" s="61">
        <f t="shared" si="1089"/>
        <v>0.250131202611258</v>
      </c>
      <c r="FJ59" s="61">
        <f t="shared" si="1089"/>
        <v>-0.00985784328193681</v>
      </c>
      <c r="FK59" s="65">
        <f t="shared" si="1089"/>
        <v>0.242582230535888</v>
      </c>
      <c r="FL59" s="61">
        <f t="shared" si="1089"/>
        <v>0.254842233264143</v>
      </c>
      <c r="FM59" s="61">
        <f t="shared" si="1089"/>
        <v>0.0778548503512049</v>
      </c>
      <c r="FN59" s="65">
        <f t="shared" si="1089"/>
        <v>0.194182370721468</v>
      </c>
      <c r="FO59" s="65">
        <f t="shared" si="1089"/>
        <v>0.188326210043032</v>
      </c>
      <c r="FP59" s="65">
        <f t="shared" si="1089"/>
        <v>0.165583965282813</v>
      </c>
      <c r="FQ59" s="61">
        <f t="shared" si="1089"/>
        <v>0</v>
      </c>
      <c r="FR59" s="61">
        <f t="shared" si="1089"/>
        <v>0</v>
      </c>
      <c r="FS59" s="61">
        <f t="shared" si="1089"/>
        <v>0</v>
      </c>
      <c r="FT59" s="61">
        <f t="shared" si="1089"/>
        <v>0</v>
      </c>
      <c r="FU59" s="61">
        <f t="shared" si="1089"/>
        <v>0.128313575275551</v>
      </c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2"/>
      <c r="GU59" s="61">
        <f t="shared" ref="GU59:HS59" si="1090">IFERROR(GU58/GU10,0)</f>
        <v>0.105560020427193</v>
      </c>
      <c r="GV59" s="61">
        <f t="shared" si="1090"/>
        <v>-0.0489989103932529</v>
      </c>
      <c r="GW59" s="61">
        <f t="shared" si="1090"/>
        <v>0.10965602536078</v>
      </c>
      <c r="GX59" s="61">
        <f t="shared" si="1090"/>
        <v>0.123101131050639</v>
      </c>
      <c r="GY59" s="61">
        <f t="shared" si="1090"/>
        <v>-0.0105242525384126</v>
      </c>
      <c r="GZ59" s="61">
        <f t="shared" si="1090"/>
        <v>0.0121889031017655</v>
      </c>
      <c r="HA59" s="61">
        <f t="shared" si="1090"/>
        <v>0.0725063533228863</v>
      </c>
      <c r="HB59" s="61">
        <f t="shared" si="1090"/>
        <v>0.0184637125268796</v>
      </c>
      <c r="HC59" s="61">
        <f t="shared" si="1090"/>
        <v>0.0823220216826411</v>
      </c>
      <c r="HD59" s="65">
        <f t="shared" si="1090"/>
        <v>0.213505616876646</v>
      </c>
      <c r="HE59" s="61">
        <f t="shared" si="1090"/>
        <v>0.127507511356787</v>
      </c>
      <c r="HF59" s="61">
        <f t="shared" si="1090"/>
        <v>0.200284290134138</v>
      </c>
      <c r="HG59" s="61">
        <f t="shared" si="1090"/>
        <v>0</v>
      </c>
      <c r="HH59" s="61">
        <f t="shared" si="1090"/>
        <v>0.00646848705059889</v>
      </c>
      <c r="HI59" s="65">
        <f t="shared" si="1090"/>
        <v>0.215357560672575</v>
      </c>
      <c r="HJ59" s="61">
        <f t="shared" si="1090"/>
        <v>0.110878393636075</v>
      </c>
      <c r="HK59" s="61">
        <f t="shared" si="1090"/>
        <v>0.131372634640635</v>
      </c>
      <c r="HL59" s="65">
        <f t="shared" si="1090"/>
        <v>0.23013070443896</v>
      </c>
      <c r="HM59" s="65">
        <f t="shared" si="1090"/>
        <v>0.215112518543098</v>
      </c>
      <c r="HN59" s="65">
        <f t="shared" si="1090"/>
        <v>0.171840115285379</v>
      </c>
      <c r="HO59" s="61">
        <f t="shared" si="1090"/>
        <v>-7.32228668086267</v>
      </c>
      <c r="HP59" s="65">
        <f t="shared" si="1090"/>
        <v>0.0557231219520468</v>
      </c>
      <c r="HQ59" s="61">
        <f t="shared" si="1090"/>
        <v>0</v>
      </c>
      <c r="HR59" s="61">
        <f t="shared" si="1090"/>
        <v>0</v>
      </c>
      <c r="HS59" s="61">
        <f t="shared" si="1090"/>
        <v>0.143450766685281</v>
      </c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2"/>
      <c r="IS59" s="61">
        <f t="shared" ref="IS59:JQ59" si="1091">IFERROR(IS58/IS10,0)</f>
        <v>0.0850470588318174</v>
      </c>
      <c r="IT59" s="61">
        <f t="shared" si="1091"/>
        <v>-0.021653573416037</v>
      </c>
      <c r="IU59" s="61">
        <f t="shared" si="1091"/>
        <v>0.119720447558765</v>
      </c>
      <c r="IV59" s="61">
        <f t="shared" si="1091"/>
        <v>0.154106032808185</v>
      </c>
      <c r="IW59" s="61">
        <f t="shared" si="1091"/>
        <v>0.0156215147082461</v>
      </c>
      <c r="IX59" s="61">
        <f t="shared" si="1091"/>
        <v>0.0100691393437624</v>
      </c>
      <c r="IY59" s="61">
        <f t="shared" si="1091"/>
        <v>0.0833913448568124</v>
      </c>
      <c r="IZ59" s="61">
        <f t="shared" si="1091"/>
        <v>0.156610082508101</v>
      </c>
      <c r="JA59" s="61">
        <f t="shared" si="1091"/>
        <v>0.0559772912959845</v>
      </c>
      <c r="JB59" s="65">
        <f t="shared" si="1091"/>
        <v>0.230106019126433</v>
      </c>
      <c r="JC59" s="61">
        <f t="shared" si="1091"/>
        <v>0.162897665230487</v>
      </c>
      <c r="JD59" s="61">
        <f t="shared" si="1091"/>
        <v>0.0653170502813264</v>
      </c>
      <c r="JE59" s="61">
        <f t="shared" si="1091"/>
        <v>0</v>
      </c>
      <c r="JF59" s="61">
        <f t="shared" si="1091"/>
        <v>-0.0491467262008084</v>
      </c>
      <c r="JG59" s="65">
        <f t="shared" si="1091"/>
        <v>0.249847326690364</v>
      </c>
      <c r="JH59" s="61">
        <f t="shared" si="1091"/>
        <v>0</v>
      </c>
      <c r="JI59" s="61">
        <f t="shared" si="1091"/>
        <v>-0.108740714538559</v>
      </c>
      <c r="JJ59" s="65">
        <f t="shared" si="1091"/>
        <v>0.237968101634275</v>
      </c>
      <c r="JK59" s="65">
        <f t="shared" si="1091"/>
        <v>0.206331975210783</v>
      </c>
      <c r="JL59" s="65">
        <f t="shared" si="1091"/>
        <v>0.164271487561141</v>
      </c>
      <c r="JM59" s="61">
        <f t="shared" si="1091"/>
        <v>-0.769563715471387</v>
      </c>
      <c r="JN59" s="65">
        <f t="shared" si="1091"/>
        <v>0.233540291839374</v>
      </c>
      <c r="JO59" s="61">
        <f t="shared" si="1091"/>
        <v>-0.149096827975804</v>
      </c>
      <c r="JP59" s="61">
        <f t="shared" si="1091"/>
        <v>0</v>
      </c>
      <c r="JQ59" s="61">
        <f t="shared" si="1091"/>
        <v>0.139389542896677</v>
      </c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2"/>
      <c r="KQ59" s="61">
        <f t="shared" ref="KQ59:LO59" si="1092">IFERROR(KQ58/KQ10,0)</f>
        <v>0</v>
      </c>
      <c r="KR59" s="61">
        <f t="shared" si="1092"/>
        <v>0</v>
      </c>
      <c r="KS59" s="61">
        <f t="shared" si="1092"/>
        <v>0</v>
      </c>
      <c r="KT59" s="61">
        <f t="shared" si="1092"/>
        <v>0</v>
      </c>
      <c r="KU59" s="61">
        <f t="shared" si="1092"/>
        <v>0</v>
      </c>
      <c r="KV59" s="61">
        <f t="shared" si="1092"/>
        <v>0</v>
      </c>
      <c r="KW59" s="61">
        <f t="shared" si="1092"/>
        <v>0</v>
      </c>
      <c r="KX59" s="61">
        <f t="shared" si="1092"/>
        <v>0</v>
      </c>
      <c r="KY59" s="61">
        <f t="shared" si="1092"/>
        <v>0</v>
      </c>
      <c r="KZ59" s="61">
        <f t="shared" si="1092"/>
        <v>0</v>
      </c>
      <c r="LA59" s="61">
        <f t="shared" si="1092"/>
        <v>0</v>
      </c>
      <c r="LB59" s="61">
        <f t="shared" si="1092"/>
        <v>0</v>
      </c>
      <c r="LC59" s="61">
        <f t="shared" si="1092"/>
        <v>0</v>
      </c>
      <c r="LD59" s="61">
        <f t="shared" si="1092"/>
        <v>0</v>
      </c>
      <c r="LE59" s="61">
        <f t="shared" si="1092"/>
        <v>0</v>
      </c>
      <c r="LF59" s="61">
        <f t="shared" si="1092"/>
        <v>0</v>
      </c>
      <c r="LG59" s="61">
        <f t="shared" si="1092"/>
        <v>0</v>
      </c>
      <c r="LH59" s="61">
        <f t="shared" si="1092"/>
        <v>0</v>
      </c>
      <c r="LI59" s="61">
        <f t="shared" si="1092"/>
        <v>0</v>
      </c>
      <c r="LJ59" s="61">
        <f t="shared" si="1092"/>
        <v>0</v>
      </c>
      <c r="LK59" s="61">
        <f t="shared" si="1092"/>
        <v>0</v>
      </c>
      <c r="LL59" s="61">
        <f t="shared" si="1092"/>
        <v>0</v>
      </c>
      <c r="LM59" s="61">
        <f t="shared" si="1092"/>
        <v>0</v>
      </c>
      <c r="LN59" s="61">
        <f t="shared" si="1092"/>
        <v>0</v>
      </c>
      <c r="LO59" s="61">
        <f t="shared" si="1092"/>
        <v>0</v>
      </c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2"/>
      <c r="MO59" s="61">
        <f t="shared" ref="MO59:NM59" si="1093">IFERROR(MO58/MO10,0)</f>
        <v>0</v>
      </c>
      <c r="MP59" s="61">
        <f t="shared" si="1093"/>
        <v>0</v>
      </c>
      <c r="MQ59" s="61">
        <f t="shared" si="1093"/>
        <v>0</v>
      </c>
      <c r="MR59" s="61">
        <f t="shared" si="1093"/>
        <v>0</v>
      </c>
      <c r="MS59" s="61">
        <f t="shared" si="1093"/>
        <v>0</v>
      </c>
      <c r="MT59" s="61">
        <f t="shared" si="1093"/>
        <v>0</v>
      </c>
      <c r="MU59" s="61">
        <f t="shared" si="1093"/>
        <v>0</v>
      </c>
      <c r="MV59" s="61">
        <f t="shared" si="1093"/>
        <v>0</v>
      </c>
      <c r="MW59" s="61">
        <f t="shared" si="1093"/>
        <v>0</v>
      </c>
      <c r="MX59" s="61">
        <f t="shared" si="1093"/>
        <v>0</v>
      </c>
      <c r="MY59" s="61">
        <f t="shared" si="1093"/>
        <v>0</v>
      </c>
      <c r="MZ59" s="61">
        <f t="shared" si="1093"/>
        <v>0</v>
      </c>
      <c r="NA59" s="61">
        <f t="shared" si="1093"/>
        <v>0</v>
      </c>
      <c r="NB59" s="61">
        <f t="shared" si="1093"/>
        <v>0</v>
      </c>
      <c r="NC59" s="61">
        <f t="shared" si="1093"/>
        <v>0</v>
      </c>
      <c r="ND59" s="61">
        <f t="shared" si="1093"/>
        <v>0</v>
      </c>
      <c r="NE59" s="61">
        <f t="shared" si="1093"/>
        <v>0</v>
      </c>
      <c r="NF59" s="61">
        <f t="shared" si="1093"/>
        <v>0</v>
      </c>
      <c r="NG59" s="61">
        <f t="shared" si="1093"/>
        <v>0</v>
      </c>
      <c r="NH59" s="61">
        <f t="shared" si="1093"/>
        <v>0</v>
      </c>
      <c r="NI59" s="61">
        <f t="shared" si="1093"/>
        <v>0</v>
      </c>
      <c r="NJ59" s="61">
        <f t="shared" si="1093"/>
        <v>0</v>
      </c>
      <c r="NK59" s="61">
        <f t="shared" si="1093"/>
        <v>0</v>
      </c>
      <c r="NL59" s="61">
        <f t="shared" si="1093"/>
        <v>0</v>
      </c>
      <c r="NM59" s="61">
        <f t="shared" si="1093"/>
        <v>0</v>
      </c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2"/>
      <c r="OM59" s="61">
        <f t="shared" ref="OM59:PK59" si="1094">IFERROR(OM58/OM10,0)</f>
        <v>0</v>
      </c>
      <c r="ON59" s="61">
        <f t="shared" si="1094"/>
        <v>0</v>
      </c>
      <c r="OO59" s="61">
        <f t="shared" si="1094"/>
        <v>0</v>
      </c>
      <c r="OP59" s="61">
        <f t="shared" si="1094"/>
        <v>0</v>
      </c>
      <c r="OQ59" s="61">
        <f t="shared" si="1094"/>
        <v>0</v>
      </c>
      <c r="OR59" s="61">
        <f t="shared" si="1094"/>
        <v>0</v>
      </c>
      <c r="OS59" s="61">
        <f t="shared" si="1094"/>
        <v>0</v>
      </c>
      <c r="OT59" s="61">
        <f t="shared" si="1094"/>
        <v>0</v>
      </c>
      <c r="OU59" s="61">
        <f t="shared" si="1094"/>
        <v>0</v>
      </c>
      <c r="OV59" s="61">
        <f t="shared" si="1094"/>
        <v>0</v>
      </c>
      <c r="OW59" s="61">
        <f t="shared" si="1094"/>
        <v>0</v>
      </c>
      <c r="OX59" s="61">
        <f t="shared" si="1094"/>
        <v>0</v>
      </c>
      <c r="OY59" s="61">
        <f t="shared" si="1094"/>
        <v>0</v>
      </c>
      <c r="OZ59" s="61">
        <f t="shared" si="1094"/>
        <v>0</v>
      </c>
      <c r="PA59" s="61">
        <f t="shared" si="1094"/>
        <v>0</v>
      </c>
      <c r="PB59" s="61">
        <f t="shared" si="1094"/>
        <v>0</v>
      </c>
      <c r="PC59" s="61">
        <f t="shared" si="1094"/>
        <v>0</v>
      </c>
      <c r="PD59" s="61">
        <f t="shared" si="1094"/>
        <v>0</v>
      </c>
      <c r="PE59" s="61">
        <f t="shared" si="1094"/>
        <v>0</v>
      </c>
      <c r="PF59" s="61">
        <f t="shared" si="1094"/>
        <v>0</v>
      </c>
      <c r="PG59" s="61">
        <f t="shared" si="1094"/>
        <v>0</v>
      </c>
      <c r="PH59" s="61">
        <f t="shared" si="1094"/>
        <v>0</v>
      </c>
      <c r="PI59" s="61">
        <f t="shared" si="1094"/>
        <v>0</v>
      </c>
      <c r="PJ59" s="61">
        <f t="shared" si="1094"/>
        <v>0</v>
      </c>
      <c r="PK59" s="61">
        <f t="shared" si="1094"/>
        <v>0</v>
      </c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2"/>
      <c r="QK59" s="61">
        <f t="shared" ref="QK59:RI59" si="1095">IFERROR(QK58/QK10,0)</f>
        <v>0</v>
      </c>
      <c r="QL59" s="61">
        <f t="shared" si="1095"/>
        <v>0</v>
      </c>
      <c r="QM59" s="61">
        <f t="shared" si="1095"/>
        <v>0</v>
      </c>
      <c r="QN59" s="61">
        <f t="shared" si="1095"/>
        <v>0</v>
      </c>
      <c r="QO59" s="61">
        <f t="shared" si="1095"/>
        <v>0</v>
      </c>
      <c r="QP59" s="61">
        <f t="shared" si="1095"/>
        <v>0</v>
      </c>
      <c r="QQ59" s="61">
        <f t="shared" si="1095"/>
        <v>0</v>
      </c>
      <c r="QR59" s="61">
        <f t="shared" si="1095"/>
        <v>0</v>
      </c>
      <c r="QS59" s="61">
        <f t="shared" si="1095"/>
        <v>0</v>
      </c>
      <c r="QT59" s="61">
        <f t="shared" si="1095"/>
        <v>0</v>
      </c>
      <c r="QU59" s="61">
        <f t="shared" si="1095"/>
        <v>0</v>
      </c>
      <c r="QV59" s="61">
        <f t="shared" si="1095"/>
        <v>0</v>
      </c>
      <c r="QW59" s="61">
        <f t="shared" si="1095"/>
        <v>0</v>
      </c>
      <c r="QX59" s="61">
        <f t="shared" si="1095"/>
        <v>0</v>
      </c>
      <c r="QY59" s="61">
        <f t="shared" si="1095"/>
        <v>0</v>
      </c>
      <c r="QZ59" s="61">
        <f t="shared" si="1095"/>
        <v>0</v>
      </c>
      <c r="RA59" s="61">
        <f t="shared" si="1095"/>
        <v>0</v>
      </c>
      <c r="RB59" s="61">
        <f t="shared" si="1095"/>
        <v>0</v>
      </c>
      <c r="RC59" s="61">
        <f t="shared" si="1095"/>
        <v>0</v>
      </c>
      <c r="RD59" s="61">
        <f t="shared" si="1095"/>
        <v>0</v>
      </c>
      <c r="RE59" s="61">
        <f t="shared" si="1095"/>
        <v>0</v>
      </c>
      <c r="RF59" s="61">
        <f t="shared" si="1095"/>
        <v>0</v>
      </c>
      <c r="RG59" s="61">
        <f t="shared" si="1095"/>
        <v>0</v>
      </c>
      <c r="RH59" s="61">
        <f t="shared" si="1095"/>
        <v>0</v>
      </c>
      <c r="RI59" s="61">
        <f t="shared" si="1095"/>
        <v>0</v>
      </c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2"/>
      <c r="SI59" s="61">
        <f t="shared" ref="SI59:TG59" si="1096">IFERROR(SI58/SI10,0)</f>
        <v>0</v>
      </c>
      <c r="SJ59" s="61">
        <f t="shared" si="1096"/>
        <v>0</v>
      </c>
      <c r="SK59" s="61">
        <f t="shared" si="1096"/>
        <v>0</v>
      </c>
      <c r="SL59" s="61">
        <f t="shared" si="1096"/>
        <v>0</v>
      </c>
      <c r="SM59" s="61">
        <f t="shared" si="1096"/>
        <v>0</v>
      </c>
      <c r="SN59" s="61">
        <f t="shared" si="1096"/>
        <v>0</v>
      </c>
      <c r="SO59" s="61">
        <f t="shared" si="1096"/>
        <v>0</v>
      </c>
      <c r="SP59" s="61">
        <f t="shared" si="1096"/>
        <v>0</v>
      </c>
      <c r="SQ59" s="61">
        <f t="shared" si="1096"/>
        <v>0</v>
      </c>
      <c r="SR59" s="61">
        <f t="shared" si="1096"/>
        <v>0</v>
      </c>
      <c r="SS59" s="61">
        <f t="shared" si="1096"/>
        <v>0</v>
      </c>
      <c r="ST59" s="61">
        <f t="shared" si="1096"/>
        <v>0</v>
      </c>
      <c r="SU59" s="61">
        <f t="shared" si="1096"/>
        <v>0</v>
      </c>
      <c r="SV59" s="61">
        <f t="shared" si="1096"/>
        <v>0</v>
      </c>
      <c r="SW59" s="61">
        <f t="shared" si="1096"/>
        <v>0</v>
      </c>
      <c r="SX59" s="61">
        <f t="shared" si="1096"/>
        <v>0</v>
      </c>
      <c r="SY59" s="61">
        <f t="shared" si="1096"/>
        <v>0</v>
      </c>
      <c r="SZ59" s="61">
        <f t="shared" si="1096"/>
        <v>0</v>
      </c>
      <c r="TA59" s="61">
        <f t="shared" si="1096"/>
        <v>0</v>
      </c>
      <c r="TB59" s="61">
        <f t="shared" si="1096"/>
        <v>0</v>
      </c>
      <c r="TC59" s="61">
        <f t="shared" si="1096"/>
        <v>0</v>
      </c>
      <c r="TD59" s="61">
        <f t="shared" si="1096"/>
        <v>0</v>
      </c>
      <c r="TE59" s="61">
        <f t="shared" si="1096"/>
        <v>0</v>
      </c>
      <c r="TF59" s="61">
        <f t="shared" si="1096"/>
        <v>0</v>
      </c>
      <c r="TG59" s="61">
        <f t="shared" si="1096"/>
        <v>0</v>
      </c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2"/>
      <c r="UH59" s="61">
        <f t="shared" ref="UH59:VF59" si="1097">IFERROR(UH58/UH10,0)</f>
        <v>0</v>
      </c>
      <c r="UI59" s="61">
        <f t="shared" si="1097"/>
        <v>0</v>
      </c>
      <c r="UJ59" s="61">
        <f t="shared" si="1097"/>
        <v>0</v>
      </c>
      <c r="UK59" s="61">
        <f t="shared" si="1097"/>
        <v>0</v>
      </c>
      <c r="UL59" s="61">
        <f t="shared" si="1097"/>
        <v>0</v>
      </c>
      <c r="UM59" s="61">
        <f t="shared" si="1097"/>
        <v>0</v>
      </c>
      <c r="UN59" s="61">
        <f t="shared" si="1097"/>
        <v>0</v>
      </c>
      <c r="UO59" s="61">
        <f t="shared" si="1097"/>
        <v>0</v>
      </c>
      <c r="UP59" s="61">
        <f t="shared" si="1097"/>
        <v>0</v>
      </c>
      <c r="UQ59" s="61">
        <f t="shared" si="1097"/>
        <v>0</v>
      </c>
      <c r="UR59" s="61">
        <f t="shared" si="1097"/>
        <v>0</v>
      </c>
      <c r="US59" s="61">
        <f t="shared" si="1097"/>
        <v>0</v>
      </c>
      <c r="UT59" s="61">
        <f t="shared" si="1097"/>
        <v>0</v>
      </c>
      <c r="UU59" s="61">
        <f t="shared" si="1097"/>
        <v>0</v>
      </c>
      <c r="UV59" s="61">
        <f t="shared" si="1097"/>
        <v>0</v>
      </c>
      <c r="UW59" s="61">
        <f t="shared" si="1097"/>
        <v>0</v>
      </c>
      <c r="UX59" s="61">
        <f t="shared" si="1097"/>
        <v>0</v>
      </c>
      <c r="UY59" s="61">
        <f t="shared" si="1097"/>
        <v>0</v>
      </c>
      <c r="UZ59" s="61">
        <f t="shared" si="1097"/>
        <v>0</v>
      </c>
      <c r="VA59" s="61">
        <f t="shared" si="1097"/>
        <v>0</v>
      </c>
      <c r="VB59" s="61">
        <f t="shared" si="1097"/>
        <v>0</v>
      </c>
      <c r="VC59" s="61">
        <f t="shared" si="1097"/>
        <v>0</v>
      </c>
      <c r="VD59" s="61">
        <f t="shared" si="1097"/>
        <v>0</v>
      </c>
      <c r="VE59" s="61">
        <f t="shared" si="1097"/>
        <v>0</v>
      </c>
      <c r="VF59" s="61">
        <f t="shared" si="1097"/>
        <v>0</v>
      </c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2"/>
      <c r="WF59" s="61">
        <f t="shared" ref="WF59:XD59" si="1098">IFERROR(WF58/WF10,0)</f>
        <v>0.0740882542223427</v>
      </c>
      <c r="WG59" s="61">
        <f t="shared" si="1098"/>
        <v>0.0408441843885732</v>
      </c>
      <c r="WH59" s="61">
        <f t="shared" si="1098"/>
        <v>0.0746148181501867</v>
      </c>
      <c r="WI59" s="61">
        <f t="shared" si="1098"/>
        <v>0.0822247178857708</v>
      </c>
      <c r="WJ59" s="61">
        <f t="shared" si="1098"/>
        <v>0.0570854662312446</v>
      </c>
      <c r="WK59" s="61">
        <f t="shared" si="1098"/>
        <v>0.0099413909763551</v>
      </c>
      <c r="WL59" s="61">
        <f t="shared" si="1098"/>
        <v>0.0586372419399758</v>
      </c>
      <c r="WM59" s="61">
        <f t="shared" si="1098"/>
        <v>0.055461339827184</v>
      </c>
      <c r="WN59" s="61">
        <f t="shared" si="1098"/>
        <v>-0.0654254205423536</v>
      </c>
      <c r="WO59" s="61">
        <f t="shared" si="1098"/>
        <v>0.196485392001818</v>
      </c>
      <c r="WP59" s="61">
        <f t="shared" si="1098"/>
        <v>0.0773145687673075</v>
      </c>
      <c r="WQ59" s="61">
        <f t="shared" si="1098"/>
        <v>0.0743033215560566</v>
      </c>
      <c r="WR59" s="61">
        <f t="shared" si="1098"/>
        <v>-0.426874708948143</v>
      </c>
      <c r="WS59" s="61">
        <f t="shared" si="1098"/>
        <v>-0.0175538261041525</v>
      </c>
      <c r="WT59" s="61">
        <f t="shared" si="1098"/>
        <v>0.20733337948125</v>
      </c>
      <c r="WU59" s="61">
        <f t="shared" si="1098"/>
        <v>-0.29242764664053</v>
      </c>
      <c r="WV59" s="61">
        <f t="shared" si="1098"/>
        <v>-0.0588100177832453</v>
      </c>
      <c r="WW59" s="61">
        <f t="shared" si="1098"/>
        <v>0.196947415377826</v>
      </c>
      <c r="WX59" s="61">
        <f t="shared" si="1098"/>
        <v>0.17939499069816</v>
      </c>
      <c r="WY59" s="61">
        <f t="shared" si="1098"/>
        <v>0.157787716039341</v>
      </c>
      <c r="WZ59" s="61">
        <f t="shared" si="1098"/>
        <v>-1.16582033504483</v>
      </c>
      <c r="XA59" s="61">
        <f t="shared" si="1098"/>
        <v>0.143421986779372</v>
      </c>
      <c r="XB59" s="61">
        <f t="shared" si="1098"/>
        <v>-0.149096827975804</v>
      </c>
      <c r="XC59" s="61">
        <f t="shared" si="1098"/>
        <v>0</v>
      </c>
      <c r="XD59" s="61">
        <f t="shared" si="1098"/>
        <v>0.111115604847053</v>
      </c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2"/>
    </row>
    <row r="60" s="18" customFormat="1" customHeight="1" spans="1:653">
      <c r="A60" s="67" t="s">
        <v>113</v>
      </c>
      <c r="B60" s="68" t="s">
        <v>114</v>
      </c>
      <c r="C60" s="45"/>
      <c r="D60" s="45"/>
      <c r="E60" s="45"/>
      <c r="F60" s="45"/>
      <c r="G60" s="45"/>
      <c r="H60" s="45"/>
      <c r="I60" s="45"/>
      <c r="J60" s="45"/>
      <c r="K60" s="45"/>
      <c r="L60" s="46"/>
      <c r="M60" s="45"/>
      <c r="N60" s="45"/>
      <c r="O60" s="45"/>
      <c r="P60" s="45"/>
      <c r="Q60" s="46"/>
      <c r="R60" s="45"/>
      <c r="S60" s="40" t="str">
        <f>IFERROR(#REF!/#REF!,"")</f>
        <v/>
      </c>
      <c r="T60" s="45"/>
      <c r="U60" s="45"/>
      <c r="V60" s="45"/>
      <c r="W60" s="45"/>
      <c r="X60" s="46"/>
      <c r="Y60" s="45"/>
      <c r="Z60" s="45"/>
      <c r="AA60" s="47">
        <f t="shared" ref="AA60:AA71" si="1099">SUM(C60:Z60)</f>
        <v>0</v>
      </c>
      <c r="AB60" s="40">
        <f t="shared" ref="AB60:AZ60" si="1100">IFERROR(C60/C$10,"")</f>
        <v>0</v>
      </c>
      <c r="AC60" s="40">
        <f t="shared" si="1100"/>
        <v>0</v>
      </c>
      <c r="AD60" s="40">
        <f t="shared" si="1100"/>
        <v>0</v>
      </c>
      <c r="AE60" s="40">
        <f t="shared" si="1100"/>
        <v>0</v>
      </c>
      <c r="AF60" s="40">
        <f t="shared" si="1100"/>
        <v>0</v>
      </c>
      <c r="AG60" s="40">
        <f t="shared" si="1100"/>
        <v>0</v>
      </c>
      <c r="AH60" s="40">
        <f t="shared" si="1100"/>
        <v>0</v>
      </c>
      <c r="AI60" s="40">
        <f t="shared" si="1100"/>
        <v>0</v>
      </c>
      <c r="AJ60" s="40">
        <f t="shared" si="1100"/>
        <v>0</v>
      </c>
      <c r="AK60" s="40">
        <f t="shared" si="1100"/>
        <v>0</v>
      </c>
      <c r="AL60" s="40">
        <f t="shared" si="1100"/>
        <v>0</v>
      </c>
      <c r="AM60" s="40">
        <f t="shared" si="1100"/>
        <v>0</v>
      </c>
      <c r="AN60" s="40">
        <f t="shared" si="1100"/>
        <v>0</v>
      </c>
      <c r="AO60" s="40">
        <f t="shared" si="1100"/>
        <v>0</v>
      </c>
      <c r="AP60" s="40">
        <f t="shared" si="1100"/>
        <v>0</v>
      </c>
      <c r="AQ60" s="40">
        <f t="shared" si="1100"/>
        <v>0</v>
      </c>
      <c r="AR60" s="40" t="str">
        <f t="shared" si="1100"/>
        <v/>
      </c>
      <c r="AS60" s="40">
        <f t="shared" si="1100"/>
        <v>0</v>
      </c>
      <c r="AT60" s="40">
        <f t="shared" si="1100"/>
        <v>0</v>
      </c>
      <c r="AU60" s="40">
        <f t="shared" si="1100"/>
        <v>0</v>
      </c>
      <c r="AV60" s="40" t="str">
        <f t="shared" si="1100"/>
        <v/>
      </c>
      <c r="AW60" s="40" t="str">
        <f t="shared" si="1100"/>
        <v/>
      </c>
      <c r="AX60" s="40" t="str">
        <f t="shared" si="1100"/>
        <v/>
      </c>
      <c r="AY60" s="40" t="str">
        <f t="shared" si="1100"/>
        <v/>
      </c>
      <c r="AZ60" s="41">
        <f t="shared" si="1100"/>
        <v>0</v>
      </c>
      <c r="BA60" s="45"/>
      <c r="BB60" s="45"/>
      <c r="BC60" s="45"/>
      <c r="BD60" s="45"/>
      <c r="BE60" s="45"/>
      <c r="BF60" s="45"/>
      <c r="BG60" s="45"/>
      <c r="BH60" s="45"/>
      <c r="BI60" s="45"/>
      <c r="BJ60" s="46"/>
      <c r="BK60" s="45"/>
      <c r="BL60" s="45"/>
      <c r="BM60" s="45"/>
      <c r="BN60" s="45"/>
      <c r="BO60" s="46"/>
      <c r="BP60" s="45"/>
      <c r="BQ60" s="40" t="str">
        <f>IFERROR(#REF!/#REF!,"")</f>
        <v/>
      </c>
      <c r="BR60" s="46"/>
      <c r="BS60" s="46"/>
      <c r="BT60" s="46"/>
      <c r="BU60" s="45"/>
      <c r="BV60" s="45"/>
      <c r="BW60" s="45"/>
      <c r="BX60" s="45"/>
      <c r="BY60" s="47">
        <f t="shared" ref="BY60:BY71" si="1101">SUM(BA60:BX60)</f>
        <v>0</v>
      </c>
      <c r="BZ60" s="40">
        <f t="shared" ref="BZ60:CX60" si="1102">IFERROR(BA60/BA$10,"")</f>
        <v>0</v>
      </c>
      <c r="CA60" s="40">
        <f t="shared" si="1102"/>
        <v>0</v>
      </c>
      <c r="CB60" s="40">
        <f t="shared" si="1102"/>
        <v>0</v>
      </c>
      <c r="CC60" s="40">
        <f t="shared" si="1102"/>
        <v>0</v>
      </c>
      <c r="CD60" s="40">
        <f t="shared" si="1102"/>
        <v>0</v>
      </c>
      <c r="CE60" s="40">
        <f t="shared" si="1102"/>
        <v>0</v>
      </c>
      <c r="CF60" s="40">
        <f t="shared" si="1102"/>
        <v>0</v>
      </c>
      <c r="CG60" s="40">
        <f t="shared" si="1102"/>
        <v>0</v>
      </c>
      <c r="CH60" s="40">
        <f t="shared" si="1102"/>
        <v>0</v>
      </c>
      <c r="CI60" s="40">
        <f t="shared" si="1102"/>
        <v>0</v>
      </c>
      <c r="CJ60" s="40">
        <f t="shared" si="1102"/>
        <v>0</v>
      </c>
      <c r="CK60" s="40">
        <f t="shared" si="1102"/>
        <v>0</v>
      </c>
      <c r="CL60" s="40">
        <f t="shared" si="1102"/>
        <v>0</v>
      </c>
      <c r="CM60" s="40">
        <f t="shared" si="1102"/>
        <v>0</v>
      </c>
      <c r="CN60" s="40">
        <f t="shared" si="1102"/>
        <v>0</v>
      </c>
      <c r="CO60" s="40">
        <f t="shared" si="1102"/>
        <v>0</v>
      </c>
      <c r="CP60" s="40" t="str">
        <f t="shared" si="1102"/>
        <v/>
      </c>
      <c r="CQ60" s="40">
        <f t="shared" si="1102"/>
        <v>0</v>
      </c>
      <c r="CR60" s="40">
        <f t="shared" si="1102"/>
        <v>0</v>
      </c>
      <c r="CS60" s="40">
        <f t="shared" si="1102"/>
        <v>0</v>
      </c>
      <c r="CT60" s="40" t="str">
        <f t="shared" si="1102"/>
        <v/>
      </c>
      <c r="CU60" s="40" t="str">
        <f t="shared" si="1102"/>
        <v/>
      </c>
      <c r="CV60" s="40" t="str">
        <f t="shared" si="1102"/>
        <v/>
      </c>
      <c r="CW60" s="40" t="str">
        <f t="shared" si="1102"/>
        <v/>
      </c>
      <c r="CX60" s="41">
        <f t="shared" si="1102"/>
        <v>0</v>
      </c>
      <c r="CY60" s="48"/>
      <c r="CZ60" s="45"/>
      <c r="DA60" s="45"/>
      <c r="DB60" s="45"/>
      <c r="DC60" s="45"/>
      <c r="DD60" s="45"/>
      <c r="DE60" s="45"/>
      <c r="DF60" s="45"/>
      <c r="DG60" s="45"/>
      <c r="DH60" s="46"/>
      <c r="DI60" s="45"/>
      <c r="DJ60" s="45"/>
      <c r="DK60" s="45"/>
      <c r="DL60" s="45"/>
      <c r="DM60" s="46"/>
      <c r="DN60" s="45"/>
      <c r="DO60" s="45"/>
      <c r="DP60" s="46"/>
      <c r="DQ60" s="46"/>
      <c r="DR60" s="46"/>
      <c r="DS60" s="45"/>
      <c r="DT60" s="45"/>
      <c r="DU60" s="45"/>
      <c r="DV60" s="45"/>
      <c r="DW60" s="47">
        <f t="shared" ref="DW60:DW71" si="1103">SUM(CY60:DV60)</f>
        <v>0</v>
      </c>
      <c r="DX60" s="40">
        <f t="shared" ref="DX60:EV60" si="1104">IFERROR(CY60/CY$10,"")</f>
        <v>0</v>
      </c>
      <c r="DY60" s="40">
        <f t="shared" si="1104"/>
        <v>0</v>
      </c>
      <c r="DZ60" s="40">
        <f t="shared" si="1104"/>
        <v>0</v>
      </c>
      <c r="EA60" s="40">
        <f t="shared" si="1104"/>
        <v>0</v>
      </c>
      <c r="EB60" s="40">
        <f t="shared" si="1104"/>
        <v>0</v>
      </c>
      <c r="EC60" s="40">
        <f t="shared" si="1104"/>
        <v>0</v>
      </c>
      <c r="ED60" s="40">
        <f t="shared" si="1104"/>
        <v>0</v>
      </c>
      <c r="EE60" s="40">
        <f t="shared" si="1104"/>
        <v>0</v>
      </c>
      <c r="EF60" s="40">
        <f t="shared" si="1104"/>
        <v>0</v>
      </c>
      <c r="EG60" s="40">
        <f t="shared" si="1104"/>
        <v>0</v>
      </c>
      <c r="EH60" s="40">
        <f t="shared" si="1104"/>
        <v>0</v>
      </c>
      <c r="EI60" s="40">
        <f t="shared" si="1104"/>
        <v>0</v>
      </c>
      <c r="EJ60" s="40">
        <f t="shared" si="1104"/>
        <v>0</v>
      </c>
      <c r="EK60" s="40">
        <f t="shared" si="1104"/>
        <v>0</v>
      </c>
      <c r="EL60" s="40">
        <f t="shared" si="1104"/>
        <v>0</v>
      </c>
      <c r="EM60" s="40">
        <f t="shared" si="1104"/>
        <v>0</v>
      </c>
      <c r="EN60" s="40">
        <f t="shared" si="1104"/>
        <v>0</v>
      </c>
      <c r="EO60" s="40">
        <f t="shared" si="1104"/>
        <v>0</v>
      </c>
      <c r="EP60" s="40">
        <f t="shared" si="1104"/>
        <v>0</v>
      </c>
      <c r="EQ60" s="40">
        <f t="shared" si="1104"/>
        <v>0</v>
      </c>
      <c r="ER60" s="40" t="str">
        <f t="shared" si="1104"/>
        <v/>
      </c>
      <c r="ES60" s="40" t="str">
        <f t="shared" si="1104"/>
        <v/>
      </c>
      <c r="ET60" s="40" t="str">
        <f t="shared" si="1104"/>
        <v/>
      </c>
      <c r="EU60" s="40" t="str">
        <f t="shared" si="1104"/>
        <v/>
      </c>
      <c r="EV60" s="41">
        <f t="shared" si="1104"/>
        <v>0</v>
      </c>
      <c r="EW60" s="45"/>
      <c r="EX60" s="45"/>
      <c r="EY60" s="45"/>
      <c r="EZ60" s="45"/>
      <c r="FA60" s="45"/>
      <c r="FB60" s="45"/>
      <c r="FC60" s="45"/>
      <c r="FD60" s="45"/>
      <c r="FE60" s="45"/>
      <c r="FF60" s="46"/>
      <c r="FG60" s="45"/>
      <c r="FH60" s="45"/>
      <c r="FI60" s="45"/>
      <c r="FJ60" s="45"/>
      <c r="FK60" s="46"/>
      <c r="FL60" s="45"/>
      <c r="FM60" s="45"/>
      <c r="FN60" s="46"/>
      <c r="FO60" s="46"/>
      <c r="FP60" s="46"/>
      <c r="FQ60" s="45"/>
      <c r="FR60" s="45"/>
      <c r="FS60" s="45"/>
      <c r="FT60" s="45"/>
      <c r="FU60" s="47">
        <f t="shared" ref="FU60:FU71" si="1105">SUM(EW60:FT60)</f>
        <v>0</v>
      </c>
      <c r="FV60" s="40">
        <f t="shared" ref="FV60:GT60" si="1106">IFERROR(EW60/EW$10,"")</f>
        <v>0</v>
      </c>
      <c r="FW60" s="40">
        <f t="shared" si="1106"/>
        <v>0</v>
      </c>
      <c r="FX60" s="40">
        <f t="shared" si="1106"/>
        <v>0</v>
      </c>
      <c r="FY60" s="40">
        <f t="shared" si="1106"/>
        <v>0</v>
      </c>
      <c r="FZ60" s="40">
        <f t="shared" si="1106"/>
        <v>0</v>
      </c>
      <c r="GA60" s="40">
        <f t="shared" si="1106"/>
        <v>0</v>
      </c>
      <c r="GB60" s="40">
        <f t="shared" si="1106"/>
        <v>0</v>
      </c>
      <c r="GC60" s="40">
        <f t="shared" si="1106"/>
        <v>0</v>
      </c>
      <c r="GD60" s="40">
        <f t="shared" si="1106"/>
        <v>0</v>
      </c>
      <c r="GE60" s="40">
        <f t="shared" si="1106"/>
        <v>0</v>
      </c>
      <c r="GF60" s="40">
        <f t="shared" si="1106"/>
        <v>0</v>
      </c>
      <c r="GG60" s="40">
        <f t="shared" si="1106"/>
        <v>0</v>
      </c>
      <c r="GH60" s="40">
        <f t="shared" si="1106"/>
        <v>0</v>
      </c>
      <c r="GI60" s="40">
        <f t="shared" si="1106"/>
        <v>0</v>
      </c>
      <c r="GJ60" s="40">
        <f t="shared" si="1106"/>
        <v>0</v>
      </c>
      <c r="GK60" s="40">
        <f t="shared" si="1106"/>
        <v>0</v>
      </c>
      <c r="GL60" s="40">
        <f t="shared" si="1106"/>
        <v>0</v>
      </c>
      <c r="GM60" s="40">
        <f t="shared" si="1106"/>
        <v>0</v>
      </c>
      <c r="GN60" s="40">
        <f t="shared" si="1106"/>
        <v>0</v>
      </c>
      <c r="GO60" s="40">
        <f t="shared" si="1106"/>
        <v>0</v>
      </c>
      <c r="GP60" s="40" t="str">
        <f t="shared" si="1106"/>
        <v/>
      </c>
      <c r="GQ60" s="40" t="str">
        <f t="shared" si="1106"/>
        <v/>
      </c>
      <c r="GR60" s="40" t="str">
        <f t="shared" si="1106"/>
        <v/>
      </c>
      <c r="GS60" s="40" t="str">
        <f t="shared" si="1106"/>
        <v/>
      </c>
      <c r="GT60" s="41">
        <f t="shared" si="1106"/>
        <v>0</v>
      </c>
      <c r="GU60" s="45"/>
      <c r="GV60" s="45"/>
      <c r="GW60" s="45"/>
      <c r="GX60" s="45"/>
      <c r="GY60" s="45"/>
      <c r="GZ60" s="45"/>
      <c r="HA60" s="45"/>
      <c r="HB60" s="45"/>
      <c r="HC60" s="45"/>
      <c r="HD60" s="46"/>
      <c r="HE60" s="45"/>
      <c r="HF60" s="45"/>
      <c r="HG60" s="45"/>
      <c r="HH60" s="45"/>
      <c r="HI60" s="46"/>
      <c r="HJ60" s="45"/>
      <c r="HK60" s="45"/>
      <c r="HL60" s="46"/>
      <c r="HM60" s="46"/>
      <c r="HN60" s="46"/>
      <c r="HO60" s="45"/>
      <c r="HP60" s="46"/>
      <c r="HQ60" s="45"/>
      <c r="HR60" s="45"/>
      <c r="HS60" s="47">
        <f t="shared" ref="HS60:HS71" si="1107">SUM(GU60:HR60)</f>
        <v>0</v>
      </c>
      <c r="HT60" s="40">
        <f t="shared" ref="HT60:IR60" si="1108">IFERROR(GU60/GU$10,"")</f>
        <v>0</v>
      </c>
      <c r="HU60" s="40">
        <f t="shared" si="1108"/>
        <v>0</v>
      </c>
      <c r="HV60" s="40">
        <f t="shared" si="1108"/>
        <v>0</v>
      </c>
      <c r="HW60" s="40">
        <f t="shared" si="1108"/>
        <v>0</v>
      </c>
      <c r="HX60" s="40">
        <f t="shared" si="1108"/>
        <v>0</v>
      </c>
      <c r="HY60" s="40">
        <f t="shared" si="1108"/>
        <v>0</v>
      </c>
      <c r="HZ60" s="40">
        <f t="shared" si="1108"/>
        <v>0</v>
      </c>
      <c r="IA60" s="40">
        <f t="shared" si="1108"/>
        <v>0</v>
      </c>
      <c r="IB60" s="40">
        <f t="shared" si="1108"/>
        <v>0</v>
      </c>
      <c r="IC60" s="40">
        <f t="shared" si="1108"/>
        <v>0</v>
      </c>
      <c r="ID60" s="40">
        <f t="shared" si="1108"/>
        <v>0</v>
      </c>
      <c r="IE60" s="40">
        <f t="shared" si="1108"/>
        <v>0</v>
      </c>
      <c r="IF60" s="40" t="str">
        <f t="shared" si="1108"/>
        <v/>
      </c>
      <c r="IG60" s="40">
        <f t="shared" si="1108"/>
        <v>0</v>
      </c>
      <c r="IH60" s="40">
        <f t="shared" si="1108"/>
        <v>0</v>
      </c>
      <c r="II60" s="40">
        <f t="shared" si="1108"/>
        <v>0</v>
      </c>
      <c r="IJ60" s="40">
        <f t="shared" si="1108"/>
        <v>0</v>
      </c>
      <c r="IK60" s="40">
        <f t="shared" si="1108"/>
        <v>0</v>
      </c>
      <c r="IL60" s="40">
        <f t="shared" si="1108"/>
        <v>0</v>
      </c>
      <c r="IM60" s="40">
        <f t="shared" si="1108"/>
        <v>0</v>
      </c>
      <c r="IN60" s="40">
        <f t="shared" si="1108"/>
        <v>0</v>
      </c>
      <c r="IO60" s="40">
        <f t="shared" si="1108"/>
        <v>0</v>
      </c>
      <c r="IP60" s="40" t="str">
        <f t="shared" si="1108"/>
        <v/>
      </c>
      <c r="IQ60" s="40" t="str">
        <f t="shared" si="1108"/>
        <v/>
      </c>
      <c r="IR60" s="41">
        <f t="shared" si="1108"/>
        <v>0</v>
      </c>
      <c r="IS60" s="45"/>
      <c r="IT60" s="45"/>
      <c r="IU60" s="45"/>
      <c r="IV60" s="45"/>
      <c r="IW60" s="45"/>
      <c r="IX60" s="45"/>
      <c r="IY60" s="45"/>
      <c r="IZ60" s="45"/>
      <c r="JA60" s="45"/>
      <c r="JB60" s="46"/>
      <c r="JC60" s="45"/>
      <c r="JD60" s="45"/>
      <c r="JE60" s="45"/>
      <c r="JF60" s="45"/>
      <c r="JG60" s="46"/>
      <c r="JH60" s="45"/>
      <c r="JI60" s="45"/>
      <c r="JJ60" s="46"/>
      <c r="JK60" s="46"/>
      <c r="JL60" s="46"/>
      <c r="JM60" s="45"/>
      <c r="JN60" s="46"/>
      <c r="JO60" s="45"/>
      <c r="JP60" s="45"/>
      <c r="JQ60" s="47">
        <f t="shared" ref="JQ60:JQ71" si="1109">SUM(IS60:JP60)</f>
        <v>0</v>
      </c>
      <c r="JR60" s="40">
        <f t="shared" ref="JR60:KP60" si="1110">IFERROR(IS60/IS$10,"")</f>
        <v>0</v>
      </c>
      <c r="JS60" s="40">
        <f t="shared" si="1110"/>
        <v>0</v>
      </c>
      <c r="JT60" s="40">
        <f t="shared" si="1110"/>
        <v>0</v>
      </c>
      <c r="JU60" s="40">
        <f t="shared" si="1110"/>
        <v>0</v>
      </c>
      <c r="JV60" s="40">
        <f t="shared" si="1110"/>
        <v>0</v>
      </c>
      <c r="JW60" s="40">
        <f t="shared" si="1110"/>
        <v>0</v>
      </c>
      <c r="JX60" s="40">
        <f t="shared" si="1110"/>
        <v>0</v>
      </c>
      <c r="JY60" s="40">
        <f t="shared" si="1110"/>
        <v>0</v>
      </c>
      <c r="JZ60" s="40">
        <f t="shared" si="1110"/>
        <v>0</v>
      </c>
      <c r="KA60" s="40">
        <f t="shared" si="1110"/>
        <v>0</v>
      </c>
      <c r="KB60" s="40">
        <f t="shared" si="1110"/>
        <v>0</v>
      </c>
      <c r="KC60" s="40">
        <f t="shared" si="1110"/>
        <v>0</v>
      </c>
      <c r="KD60" s="40" t="str">
        <f t="shared" si="1110"/>
        <v/>
      </c>
      <c r="KE60" s="40">
        <f t="shared" si="1110"/>
        <v>0</v>
      </c>
      <c r="KF60" s="40">
        <f t="shared" si="1110"/>
        <v>0</v>
      </c>
      <c r="KG60" s="40" t="str">
        <f t="shared" si="1110"/>
        <v/>
      </c>
      <c r="KH60" s="40">
        <f t="shared" si="1110"/>
        <v>0</v>
      </c>
      <c r="KI60" s="40">
        <f t="shared" si="1110"/>
        <v>0</v>
      </c>
      <c r="KJ60" s="40">
        <f t="shared" si="1110"/>
        <v>0</v>
      </c>
      <c r="KK60" s="40">
        <f t="shared" si="1110"/>
        <v>0</v>
      </c>
      <c r="KL60" s="40">
        <f t="shared" si="1110"/>
        <v>0</v>
      </c>
      <c r="KM60" s="40">
        <f t="shared" si="1110"/>
        <v>0</v>
      </c>
      <c r="KN60" s="40">
        <f t="shared" si="1110"/>
        <v>0</v>
      </c>
      <c r="KO60" s="40" t="str">
        <f t="shared" si="1110"/>
        <v/>
      </c>
      <c r="KP60" s="41">
        <f t="shared" si="1110"/>
        <v>0</v>
      </c>
      <c r="KQ60" s="45"/>
      <c r="KR60" s="45"/>
      <c r="KS60" s="45"/>
      <c r="KT60" s="45"/>
      <c r="KU60" s="45"/>
      <c r="KV60" s="45"/>
      <c r="KW60" s="45"/>
      <c r="KX60" s="45"/>
      <c r="KY60" s="45"/>
      <c r="KZ60" s="45"/>
      <c r="LA60" s="45"/>
      <c r="LB60" s="45"/>
      <c r="LC60" s="45"/>
      <c r="LD60" s="45"/>
      <c r="LE60" s="45"/>
      <c r="LF60" s="45"/>
      <c r="LG60" s="45"/>
      <c r="LH60" s="45"/>
      <c r="LI60" s="45"/>
      <c r="LJ60" s="45"/>
      <c r="LK60" s="45"/>
      <c r="LL60" s="45"/>
      <c r="LM60" s="45"/>
      <c r="LN60" s="45"/>
      <c r="LO60" s="47">
        <f t="shared" ref="LO60:LO71" si="1111">SUM(KQ60:LN60)</f>
        <v>0</v>
      </c>
      <c r="LP60" s="40" t="str">
        <f t="shared" ref="LP60:MN60" si="1112">IFERROR(KQ60/KQ$10,"")</f>
        <v/>
      </c>
      <c r="LQ60" s="40" t="str">
        <f t="shared" si="1112"/>
        <v/>
      </c>
      <c r="LR60" s="40" t="str">
        <f t="shared" si="1112"/>
        <v/>
      </c>
      <c r="LS60" s="40" t="str">
        <f t="shared" si="1112"/>
        <v/>
      </c>
      <c r="LT60" s="40" t="str">
        <f t="shared" si="1112"/>
        <v/>
      </c>
      <c r="LU60" s="40" t="str">
        <f t="shared" si="1112"/>
        <v/>
      </c>
      <c r="LV60" s="40" t="str">
        <f t="shared" si="1112"/>
        <v/>
      </c>
      <c r="LW60" s="40" t="str">
        <f t="shared" si="1112"/>
        <v/>
      </c>
      <c r="LX60" s="40" t="str">
        <f t="shared" si="1112"/>
        <v/>
      </c>
      <c r="LY60" s="40" t="str">
        <f t="shared" si="1112"/>
        <v/>
      </c>
      <c r="LZ60" s="40" t="str">
        <f t="shared" si="1112"/>
        <v/>
      </c>
      <c r="MA60" s="40" t="str">
        <f t="shared" si="1112"/>
        <v/>
      </c>
      <c r="MB60" s="40" t="str">
        <f t="shared" si="1112"/>
        <v/>
      </c>
      <c r="MC60" s="40" t="str">
        <f t="shared" si="1112"/>
        <v/>
      </c>
      <c r="MD60" s="40" t="str">
        <f t="shared" si="1112"/>
        <v/>
      </c>
      <c r="ME60" s="40" t="str">
        <f t="shared" si="1112"/>
        <v/>
      </c>
      <c r="MF60" s="40" t="str">
        <f t="shared" si="1112"/>
        <v/>
      </c>
      <c r="MG60" s="40" t="str">
        <f t="shared" si="1112"/>
        <v/>
      </c>
      <c r="MH60" s="40" t="str">
        <f t="shared" si="1112"/>
        <v/>
      </c>
      <c r="MI60" s="40" t="str">
        <f t="shared" si="1112"/>
        <v/>
      </c>
      <c r="MJ60" s="40" t="str">
        <f t="shared" si="1112"/>
        <v/>
      </c>
      <c r="MK60" s="40" t="str">
        <f t="shared" si="1112"/>
        <v/>
      </c>
      <c r="ML60" s="40" t="str">
        <f t="shared" si="1112"/>
        <v/>
      </c>
      <c r="MM60" s="40" t="str">
        <f t="shared" si="1112"/>
        <v/>
      </c>
      <c r="MN60" s="41" t="str">
        <f t="shared" si="1112"/>
        <v/>
      </c>
      <c r="MO60" s="45"/>
      <c r="MP60" s="45"/>
      <c r="MQ60" s="45"/>
      <c r="MR60" s="45"/>
      <c r="MS60" s="45"/>
      <c r="MT60" s="45"/>
      <c r="MU60" s="45"/>
      <c r="MV60" s="45"/>
      <c r="MW60" s="45"/>
      <c r="MX60" s="45"/>
      <c r="MY60" s="45"/>
      <c r="MZ60" s="45"/>
      <c r="NA60" s="45"/>
      <c r="NB60" s="45"/>
      <c r="NC60" s="45"/>
      <c r="ND60" s="45"/>
      <c r="NE60" s="45"/>
      <c r="NF60" s="45"/>
      <c r="NG60" s="45"/>
      <c r="NH60" s="45"/>
      <c r="NI60" s="45"/>
      <c r="NJ60" s="45"/>
      <c r="NK60" s="45"/>
      <c r="NL60" s="45"/>
      <c r="NM60" s="47">
        <f t="shared" ref="NM60:NM71" si="1113">SUM(MO60:NL60)</f>
        <v>0</v>
      </c>
      <c r="NN60" s="40" t="str">
        <f t="shared" ref="NN60:OL60" si="1114">IFERROR(MO60/MO$10,"")</f>
        <v/>
      </c>
      <c r="NO60" s="40" t="str">
        <f t="shared" si="1114"/>
        <v/>
      </c>
      <c r="NP60" s="40" t="str">
        <f t="shared" si="1114"/>
        <v/>
      </c>
      <c r="NQ60" s="40" t="str">
        <f t="shared" si="1114"/>
        <v/>
      </c>
      <c r="NR60" s="40" t="str">
        <f t="shared" si="1114"/>
        <v/>
      </c>
      <c r="NS60" s="40" t="str">
        <f t="shared" si="1114"/>
        <v/>
      </c>
      <c r="NT60" s="40" t="str">
        <f t="shared" si="1114"/>
        <v/>
      </c>
      <c r="NU60" s="40" t="str">
        <f t="shared" si="1114"/>
        <v/>
      </c>
      <c r="NV60" s="40" t="str">
        <f t="shared" si="1114"/>
        <v/>
      </c>
      <c r="NW60" s="40" t="str">
        <f t="shared" si="1114"/>
        <v/>
      </c>
      <c r="NX60" s="40" t="str">
        <f t="shared" si="1114"/>
        <v/>
      </c>
      <c r="NY60" s="40" t="str">
        <f t="shared" si="1114"/>
        <v/>
      </c>
      <c r="NZ60" s="40" t="str">
        <f t="shared" si="1114"/>
        <v/>
      </c>
      <c r="OA60" s="40" t="str">
        <f t="shared" si="1114"/>
        <v/>
      </c>
      <c r="OB60" s="40" t="str">
        <f t="shared" si="1114"/>
        <v/>
      </c>
      <c r="OC60" s="40" t="str">
        <f t="shared" si="1114"/>
        <v/>
      </c>
      <c r="OD60" s="40" t="str">
        <f t="shared" si="1114"/>
        <v/>
      </c>
      <c r="OE60" s="40" t="str">
        <f t="shared" si="1114"/>
        <v/>
      </c>
      <c r="OF60" s="40" t="str">
        <f t="shared" si="1114"/>
        <v/>
      </c>
      <c r="OG60" s="40" t="str">
        <f t="shared" si="1114"/>
        <v/>
      </c>
      <c r="OH60" s="40" t="str">
        <f t="shared" si="1114"/>
        <v/>
      </c>
      <c r="OI60" s="40" t="str">
        <f t="shared" si="1114"/>
        <v/>
      </c>
      <c r="OJ60" s="40" t="str">
        <f t="shared" si="1114"/>
        <v/>
      </c>
      <c r="OK60" s="40" t="str">
        <f t="shared" si="1114"/>
        <v/>
      </c>
      <c r="OL60" s="41" t="str">
        <f t="shared" si="1114"/>
        <v/>
      </c>
      <c r="OM60" s="45"/>
      <c r="ON60" s="45"/>
      <c r="OO60" s="45"/>
      <c r="OP60" s="45"/>
      <c r="OQ60" s="45"/>
      <c r="OR60" s="45"/>
      <c r="OS60" s="45"/>
      <c r="OT60" s="45"/>
      <c r="OU60" s="45"/>
      <c r="OV60" s="45"/>
      <c r="OW60" s="45"/>
      <c r="OX60" s="45"/>
      <c r="OY60" s="45"/>
      <c r="OZ60" s="45"/>
      <c r="PA60" s="45"/>
      <c r="PB60" s="45"/>
      <c r="PC60" s="45"/>
      <c r="PD60" s="45"/>
      <c r="PE60" s="45"/>
      <c r="PF60" s="45"/>
      <c r="PG60" s="45"/>
      <c r="PH60" s="45"/>
      <c r="PI60" s="45"/>
      <c r="PJ60" s="45"/>
      <c r="PK60" s="47">
        <f t="shared" ref="PK60:PK71" si="1115">SUM(OM60:PJ60)</f>
        <v>0</v>
      </c>
      <c r="PL60" s="40" t="str">
        <f t="shared" ref="PL60:QJ60" si="1116">IFERROR(OM60/OM$10,"")</f>
        <v/>
      </c>
      <c r="PM60" s="40" t="str">
        <f t="shared" si="1116"/>
        <v/>
      </c>
      <c r="PN60" s="40" t="str">
        <f t="shared" si="1116"/>
        <v/>
      </c>
      <c r="PO60" s="40" t="str">
        <f t="shared" si="1116"/>
        <v/>
      </c>
      <c r="PP60" s="40" t="str">
        <f t="shared" si="1116"/>
        <v/>
      </c>
      <c r="PQ60" s="40" t="str">
        <f t="shared" si="1116"/>
        <v/>
      </c>
      <c r="PR60" s="40" t="str">
        <f t="shared" si="1116"/>
        <v/>
      </c>
      <c r="PS60" s="40" t="str">
        <f t="shared" si="1116"/>
        <v/>
      </c>
      <c r="PT60" s="40" t="str">
        <f t="shared" si="1116"/>
        <v/>
      </c>
      <c r="PU60" s="40" t="str">
        <f t="shared" si="1116"/>
        <v/>
      </c>
      <c r="PV60" s="40" t="str">
        <f t="shared" si="1116"/>
        <v/>
      </c>
      <c r="PW60" s="40" t="str">
        <f t="shared" si="1116"/>
        <v/>
      </c>
      <c r="PX60" s="40" t="str">
        <f t="shared" si="1116"/>
        <v/>
      </c>
      <c r="PY60" s="40" t="str">
        <f t="shared" si="1116"/>
        <v/>
      </c>
      <c r="PZ60" s="40" t="str">
        <f t="shared" si="1116"/>
        <v/>
      </c>
      <c r="QA60" s="40" t="str">
        <f t="shared" si="1116"/>
        <v/>
      </c>
      <c r="QB60" s="40" t="str">
        <f t="shared" si="1116"/>
        <v/>
      </c>
      <c r="QC60" s="40" t="str">
        <f t="shared" si="1116"/>
        <v/>
      </c>
      <c r="QD60" s="40" t="str">
        <f t="shared" si="1116"/>
        <v/>
      </c>
      <c r="QE60" s="40" t="str">
        <f t="shared" si="1116"/>
        <v/>
      </c>
      <c r="QF60" s="40" t="str">
        <f t="shared" si="1116"/>
        <v/>
      </c>
      <c r="QG60" s="40" t="str">
        <f t="shared" si="1116"/>
        <v/>
      </c>
      <c r="QH60" s="40" t="str">
        <f t="shared" si="1116"/>
        <v/>
      </c>
      <c r="QI60" s="40" t="str">
        <f t="shared" si="1116"/>
        <v/>
      </c>
      <c r="QJ60" s="41" t="str">
        <f t="shared" si="1116"/>
        <v/>
      </c>
      <c r="QK60" s="45"/>
      <c r="QL60" s="45"/>
      <c r="QM60" s="45"/>
      <c r="QN60" s="45"/>
      <c r="QO60" s="45"/>
      <c r="QP60" s="45"/>
      <c r="QQ60" s="45"/>
      <c r="QR60" s="45"/>
      <c r="QS60" s="45"/>
      <c r="QT60" s="45"/>
      <c r="QU60" s="45"/>
      <c r="QV60" s="45"/>
      <c r="QW60" s="45"/>
      <c r="QX60" s="45"/>
      <c r="QY60" s="45"/>
      <c r="QZ60" s="45"/>
      <c r="RA60" s="45"/>
      <c r="RB60" s="45"/>
      <c r="RC60" s="45"/>
      <c r="RD60" s="45"/>
      <c r="RE60" s="45"/>
      <c r="RF60" s="45"/>
      <c r="RG60" s="45"/>
      <c r="RH60" s="45"/>
      <c r="RI60" s="47">
        <f t="shared" ref="RI60:RI71" si="1117">SUM(QK60:RH60)</f>
        <v>0</v>
      </c>
      <c r="RJ60" s="40" t="str">
        <f t="shared" ref="RJ60:SH60" si="1118">IFERROR(QK60/QK$10,"")</f>
        <v/>
      </c>
      <c r="RK60" s="40" t="str">
        <f t="shared" si="1118"/>
        <v/>
      </c>
      <c r="RL60" s="40" t="str">
        <f t="shared" si="1118"/>
        <v/>
      </c>
      <c r="RM60" s="40" t="str">
        <f t="shared" si="1118"/>
        <v/>
      </c>
      <c r="RN60" s="40" t="str">
        <f t="shared" si="1118"/>
        <v/>
      </c>
      <c r="RO60" s="40" t="str">
        <f t="shared" si="1118"/>
        <v/>
      </c>
      <c r="RP60" s="40" t="str">
        <f t="shared" si="1118"/>
        <v/>
      </c>
      <c r="RQ60" s="40" t="str">
        <f t="shared" si="1118"/>
        <v/>
      </c>
      <c r="RR60" s="40" t="str">
        <f t="shared" si="1118"/>
        <v/>
      </c>
      <c r="RS60" s="40" t="str">
        <f t="shared" si="1118"/>
        <v/>
      </c>
      <c r="RT60" s="40" t="str">
        <f t="shared" si="1118"/>
        <v/>
      </c>
      <c r="RU60" s="40" t="str">
        <f t="shared" si="1118"/>
        <v/>
      </c>
      <c r="RV60" s="40" t="str">
        <f t="shared" si="1118"/>
        <v/>
      </c>
      <c r="RW60" s="40" t="str">
        <f t="shared" si="1118"/>
        <v/>
      </c>
      <c r="RX60" s="40" t="str">
        <f t="shared" si="1118"/>
        <v/>
      </c>
      <c r="RY60" s="40" t="str">
        <f t="shared" si="1118"/>
        <v/>
      </c>
      <c r="RZ60" s="40" t="str">
        <f t="shared" si="1118"/>
        <v/>
      </c>
      <c r="SA60" s="40" t="str">
        <f t="shared" si="1118"/>
        <v/>
      </c>
      <c r="SB60" s="40" t="str">
        <f t="shared" si="1118"/>
        <v/>
      </c>
      <c r="SC60" s="40" t="str">
        <f t="shared" si="1118"/>
        <v/>
      </c>
      <c r="SD60" s="40" t="str">
        <f t="shared" si="1118"/>
        <v/>
      </c>
      <c r="SE60" s="40" t="str">
        <f t="shared" si="1118"/>
        <v/>
      </c>
      <c r="SF60" s="40" t="str">
        <f t="shared" si="1118"/>
        <v/>
      </c>
      <c r="SG60" s="40" t="str">
        <f t="shared" si="1118"/>
        <v/>
      </c>
      <c r="SH60" s="41" t="str">
        <f t="shared" si="1118"/>
        <v/>
      </c>
      <c r="SI60" s="45"/>
      <c r="SJ60" s="45"/>
      <c r="SK60" s="45"/>
      <c r="SL60" s="45"/>
      <c r="SM60" s="45"/>
      <c r="SN60" s="45"/>
      <c r="SO60" s="45"/>
      <c r="SP60" s="45"/>
      <c r="SQ60" s="45"/>
      <c r="SR60" s="45"/>
      <c r="SS60" s="45"/>
      <c r="ST60" s="45"/>
      <c r="SU60" s="45"/>
      <c r="SV60" s="45"/>
      <c r="SW60" s="45"/>
      <c r="SX60" s="45"/>
      <c r="SY60" s="45"/>
      <c r="SZ60" s="45"/>
      <c r="TA60" s="45"/>
      <c r="TB60" s="45"/>
      <c r="TC60" s="45"/>
      <c r="TD60" s="45"/>
      <c r="TE60" s="45"/>
      <c r="TF60" s="45"/>
      <c r="TG60" s="47">
        <f t="shared" ref="TG60:TG71" si="1119">SUM(SI60:TF60)</f>
        <v>0</v>
      </c>
      <c r="TH60" s="40" t="str">
        <f t="shared" ref="TH60:UA60" si="1120">IFERROR(SI60/SI$10,"")</f>
        <v/>
      </c>
      <c r="TI60" s="40" t="str">
        <f t="shared" si="1120"/>
        <v/>
      </c>
      <c r="TJ60" s="40" t="str">
        <f t="shared" si="1120"/>
        <v/>
      </c>
      <c r="TK60" s="40" t="str">
        <f t="shared" si="1120"/>
        <v/>
      </c>
      <c r="TL60" s="40" t="str">
        <f t="shared" si="1120"/>
        <v/>
      </c>
      <c r="TM60" s="40" t="str">
        <f t="shared" si="1120"/>
        <v/>
      </c>
      <c r="TN60" s="40" t="str">
        <f t="shared" si="1120"/>
        <v/>
      </c>
      <c r="TO60" s="40" t="str">
        <f t="shared" si="1120"/>
        <v/>
      </c>
      <c r="TP60" s="40" t="str">
        <f t="shared" si="1120"/>
        <v/>
      </c>
      <c r="TQ60" s="40" t="str">
        <f t="shared" si="1120"/>
        <v/>
      </c>
      <c r="TR60" s="40" t="str">
        <f t="shared" si="1120"/>
        <v/>
      </c>
      <c r="TS60" s="40" t="str">
        <f t="shared" si="1120"/>
        <v/>
      </c>
      <c r="TT60" s="40" t="str">
        <f t="shared" si="1120"/>
        <v/>
      </c>
      <c r="TU60" s="40" t="str">
        <f t="shared" si="1120"/>
        <v/>
      </c>
      <c r="TV60" s="40" t="str">
        <f t="shared" si="1120"/>
        <v/>
      </c>
      <c r="TW60" s="40" t="str">
        <f t="shared" si="1120"/>
        <v/>
      </c>
      <c r="TX60" s="40" t="str">
        <f t="shared" si="1120"/>
        <v/>
      </c>
      <c r="TY60" s="40" t="str">
        <f t="shared" si="1120"/>
        <v/>
      </c>
      <c r="TZ60" s="40" t="str">
        <f t="shared" si="1120"/>
        <v/>
      </c>
      <c r="UA60" s="40" t="str">
        <f t="shared" si="1120"/>
        <v/>
      </c>
      <c r="UB60" s="40" t="str">
        <f t="shared" ref="UB60:UG60" si="1121">IFERROR(TB60/TB$10,"")</f>
        <v/>
      </c>
      <c r="UC60" s="40" t="str">
        <f t="shared" si="1121"/>
        <v/>
      </c>
      <c r="UD60" s="40" t="str">
        <f t="shared" si="1121"/>
        <v/>
      </c>
      <c r="UE60" s="40" t="str">
        <f t="shared" si="1121"/>
        <v/>
      </c>
      <c r="UF60" s="40" t="str">
        <f t="shared" si="1121"/>
        <v/>
      </c>
      <c r="UG60" s="41" t="str">
        <f t="shared" si="1121"/>
        <v/>
      </c>
      <c r="UH60" s="45"/>
      <c r="UI60" s="45"/>
      <c r="UJ60" s="45"/>
      <c r="UK60" s="45"/>
      <c r="UL60" s="45"/>
      <c r="UM60" s="45"/>
      <c r="UN60" s="45"/>
      <c r="UO60" s="45"/>
      <c r="UP60" s="45"/>
      <c r="UQ60" s="45"/>
      <c r="UR60" s="45"/>
      <c r="US60" s="45"/>
      <c r="UT60" s="45"/>
      <c r="UU60" s="45"/>
      <c r="UV60" s="45"/>
      <c r="UW60" s="45"/>
      <c r="UX60" s="45"/>
      <c r="UY60" s="45"/>
      <c r="UZ60" s="45"/>
      <c r="VA60" s="45"/>
      <c r="VB60" s="45"/>
      <c r="VC60" s="45"/>
      <c r="VD60" s="45"/>
      <c r="VE60" s="45"/>
      <c r="VF60" s="47">
        <f t="shared" ref="VF60:VF71" si="1122">SUM(UH60:VE60)</f>
        <v>0</v>
      </c>
      <c r="VG60" s="40" t="str">
        <f t="shared" ref="VG60:WE60" si="1123">IFERROR(UH60/UH$10,"")</f>
        <v/>
      </c>
      <c r="VH60" s="40" t="str">
        <f t="shared" si="1123"/>
        <v/>
      </c>
      <c r="VI60" s="40" t="str">
        <f t="shared" si="1123"/>
        <v/>
      </c>
      <c r="VJ60" s="40" t="str">
        <f t="shared" si="1123"/>
        <v/>
      </c>
      <c r="VK60" s="40" t="str">
        <f t="shared" si="1123"/>
        <v/>
      </c>
      <c r="VL60" s="40" t="str">
        <f t="shared" si="1123"/>
        <v/>
      </c>
      <c r="VM60" s="40" t="str">
        <f t="shared" si="1123"/>
        <v/>
      </c>
      <c r="VN60" s="40" t="str">
        <f t="shared" si="1123"/>
        <v/>
      </c>
      <c r="VO60" s="40" t="str">
        <f t="shared" si="1123"/>
        <v/>
      </c>
      <c r="VP60" s="40" t="str">
        <f t="shared" si="1123"/>
        <v/>
      </c>
      <c r="VQ60" s="40" t="str">
        <f t="shared" si="1123"/>
        <v/>
      </c>
      <c r="VR60" s="40" t="str">
        <f t="shared" si="1123"/>
        <v/>
      </c>
      <c r="VS60" s="40" t="str">
        <f t="shared" si="1123"/>
        <v/>
      </c>
      <c r="VT60" s="40" t="str">
        <f t="shared" si="1123"/>
        <v/>
      </c>
      <c r="VU60" s="40" t="str">
        <f t="shared" si="1123"/>
        <v/>
      </c>
      <c r="VV60" s="40" t="str">
        <f t="shared" si="1123"/>
        <v/>
      </c>
      <c r="VW60" s="40" t="str">
        <f t="shared" si="1123"/>
        <v/>
      </c>
      <c r="VX60" s="40" t="str">
        <f t="shared" si="1123"/>
        <v/>
      </c>
      <c r="VY60" s="40" t="str">
        <f t="shared" si="1123"/>
        <v/>
      </c>
      <c r="VZ60" s="40" t="str">
        <f t="shared" si="1123"/>
        <v/>
      </c>
      <c r="WA60" s="40" t="str">
        <f t="shared" si="1123"/>
        <v/>
      </c>
      <c r="WB60" s="40" t="str">
        <f t="shared" si="1123"/>
        <v/>
      </c>
      <c r="WC60" s="40" t="str">
        <f t="shared" si="1123"/>
        <v/>
      </c>
      <c r="WD60" s="40" t="str">
        <f t="shared" si="1123"/>
        <v/>
      </c>
      <c r="WE60" s="41" t="str">
        <f t="shared" si="1123"/>
        <v/>
      </c>
      <c r="WF60" s="45">
        <f t="shared" ref="WF60:XC60" si="1124">SUMIF($C$2:$WE$2,WF$2,$C60:$WE60)</f>
        <v>0</v>
      </c>
      <c r="WG60" s="45">
        <f t="shared" si="1124"/>
        <v>0</v>
      </c>
      <c r="WH60" s="45">
        <f t="shared" si="1124"/>
        <v>0</v>
      </c>
      <c r="WI60" s="45">
        <f t="shared" si="1124"/>
        <v>0</v>
      </c>
      <c r="WJ60" s="45">
        <f t="shared" si="1124"/>
        <v>0</v>
      </c>
      <c r="WK60" s="45">
        <f t="shared" si="1124"/>
        <v>0</v>
      </c>
      <c r="WL60" s="45">
        <f t="shared" si="1124"/>
        <v>0</v>
      </c>
      <c r="WM60" s="45">
        <f t="shared" si="1124"/>
        <v>0</v>
      </c>
      <c r="WN60" s="45">
        <f t="shared" si="1124"/>
        <v>0</v>
      </c>
      <c r="WO60" s="45">
        <f t="shared" si="1124"/>
        <v>0</v>
      </c>
      <c r="WP60" s="45">
        <f t="shared" si="1124"/>
        <v>0</v>
      </c>
      <c r="WQ60" s="45">
        <f t="shared" si="1124"/>
        <v>0</v>
      </c>
      <c r="WR60" s="45">
        <f t="shared" si="1124"/>
        <v>0</v>
      </c>
      <c r="WS60" s="45">
        <f t="shared" si="1124"/>
        <v>0</v>
      </c>
      <c r="WT60" s="45">
        <f t="shared" si="1124"/>
        <v>0</v>
      </c>
      <c r="WU60" s="45">
        <f t="shared" si="1124"/>
        <v>0</v>
      </c>
      <c r="WV60" s="45">
        <f t="shared" si="1124"/>
        <v>0</v>
      </c>
      <c r="WW60" s="45">
        <f t="shared" si="1124"/>
        <v>0</v>
      </c>
      <c r="WX60" s="45">
        <f t="shared" si="1124"/>
        <v>0</v>
      </c>
      <c r="WY60" s="45">
        <f t="shared" si="1124"/>
        <v>0</v>
      </c>
      <c r="WZ60" s="45">
        <f t="shared" si="1124"/>
        <v>0</v>
      </c>
      <c r="XA60" s="45">
        <f t="shared" si="1124"/>
        <v>0</v>
      </c>
      <c r="XB60" s="45">
        <f t="shared" si="1124"/>
        <v>0</v>
      </c>
      <c r="XC60" s="45">
        <f t="shared" si="1124"/>
        <v>0</v>
      </c>
      <c r="XD60" s="47">
        <f t="shared" ref="XD60:XD71" si="1125">SUM(WF60:XC60)</f>
        <v>0</v>
      </c>
      <c r="XE60" s="40">
        <f t="shared" ref="XE60:YC60" si="1126">IFERROR(WF60/WF$10,"")</f>
        <v>0</v>
      </c>
      <c r="XF60" s="40">
        <f t="shared" si="1126"/>
        <v>0</v>
      </c>
      <c r="XG60" s="40">
        <f t="shared" si="1126"/>
        <v>0</v>
      </c>
      <c r="XH60" s="40">
        <f t="shared" si="1126"/>
        <v>0</v>
      </c>
      <c r="XI60" s="40">
        <f t="shared" si="1126"/>
        <v>0</v>
      </c>
      <c r="XJ60" s="40">
        <f t="shared" si="1126"/>
        <v>0</v>
      </c>
      <c r="XK60" s="40">
        <f t="shared" si="1126"/>
        <v>0</v>
      </c>
      <c r="XL60" s="40">
        <f t="shared" si="1126"/>
        <v>0</v>
      </c>
      <c r="XM60" s="40">
        <f t="shared" si="1126"/>
        <v>0</v>
      </c>
      <c r="XN60" s="40">
        <f t="shared" si="1126"/>
        <v>0</v>
      </c>
      <c r="XO60" s="40">
        <f t="shared" si="1126"/>
        <v>0</v>
      </c>
      <c r="XP60" s="40">
        <f t="shared" si="1126"/>
        <v>0</v>
      </c>
      <c r="XQ60" s="40">
        <f t="shared" si="1126"/>
        <v>0</v>
      </c>
      <c r="XR60" s="40">
        <f t="shared" si="1126"/>
        <v>0</v>
      </c>
      <c r="XS60" s="40">
        <f t="shared" si="1126"/>
        <v>0</v>
      </c>
      <c r="XT60" s="40">
        <f t="shared" si="1126"/>
        <v>0</v>
      </c>
      <c r="XU60" s="40">
        <f t="shared" si="1126"/>
        <v>0</v>
      </c>
      <c r="XV60" s="40">
        <f t="shared" si="1126"/>
        <v>0</v>
      </c>
      <c r="XW60" s="40">
        <f t="shared" si="1126"/>
        <v>0</v>
      </c>
      <c r="XX60" s="40">
        <f t="shared" si="1126"/>
        <v>0</v>
      </c>
      <c r="XY60" s="40">
        <f t="shared" si="1126"/>
        <v>0</v>
      </c>
      <c r="XZ60" s="40">
        <f t="shared" si="1126"/>
        <v>0</v>
      </c>
      <c r="YA60" s="40">
        <f t="shared" si="1126"/>
        <v>0</v>
      </c>
      <c r="YB60" s="40" t="str">
        <f t="shared" si="1126"/>
        <v/>
      </c>
      <c r="YC60" s="41">
        <f t="shared" si="1126"/>
        <v>0</v>
      </c>
    </row>
    <row r="61" s="18" customFormat="1" customHeight="1" spans="1:653">
      <c r="A61" s="67"/>
      <c r="B61" s="44" t="s">
        <v>115</v>
      </c>
      <c r="C61" s="45"/>
      <c r="D61" s="45"/>
      <c r="E61" s="45"/>
      <c r="F61" s="45"/>
      <c r="G61" s="45"/>
      <c r="H61" s="45"/>
      <c r="I61" s="45"/>
      <c r="J61" s="45"/>
      <c r="K61" s="45"/>
      <c r="L61" s="46"/>
      <c r="M61" s="45"/>
      <c r="N61" s="45"/>
      <c r="O61" s="45"/>
      <c r="P61" s="45"/>
      <c r="Q61" s="46"/>
      <c r="R61" s="45"/>
      <c r="S61" s="40" t="str">
        <f>IFERROR(#REF!/#REF!,"")</f>
        <v/>
      </c>
      <c r="T61" s="45"/>
      <c r="U61" s="45"/>
      <c r="V61" s="45"/>
      <c r="W61" s="45"/>
      <c r="X61" s="46"/>
      <c r="Y61" s="45"/>
      <c r="Z61" s="45"/>
      <c r="AA61" s="47">
        <f t="shared" si="1099"/>
        <v>0</v>
      </c>
      <c r="AB61" s="40">
        <f t="shared" ref="AB61:AZ61" si="1127">IFERROR(C61/C$10,"")</f>
        <v>0</v>
      </c>
      <c r="AC61" s="40">
        <f t="shared" si="1127"/>
        <v>0</v>
      </c>
      <c r="AD61" s="40">
        <f t="shared" si="1127"/>
        <v>0</v>
      </c>
      <c r="AE61" s="40">
        <f t="shared" si="1127"/>
        <v>0</v>
      </c>
      <c r="AF61" s="40">
        <f t="shared" si="1127"/>
        <v>0</v>
      </c>
      <c r="AG61" s="40">
        <f t="shared" si="1127"/>
        <v>0</v>
      </c>
      <c r="AH61" s="40">
        <f t="shared" si="1127"/>
        <v>0</v>
      </c>
      <c r="AI61" s="40">
        <f t="shared" si="1127"/>
        <v>0</v>
      </c>
      <c r="AJ61" s="40">
        <f t="shared" si="1127"/>
        <v>0</v>
      </c>
      <c r="AK61" s="40">
        <f t="shared" si="1127"/>
        <v>0</v>
      </c>
      <c r="AL61" s="40">
        <f t="shared" si="1127"/>
        <v>0</v>
      </c>
      <c r="AM61" s="40">
        <f t="shared" si="1127"/>
        <v>0</v>
      </c>
      <c r="AN61" s="40">
        <f t="shared" si="1127"/>
        <v>0</v>
      </c>
      <c r="AO61" s="40">
        <f t="shared" si="1127"/>
        <v>0</v>
      </c>
      <c r="AP61" s="40">
        <f t="shared" si="1127"/>
        <v>0</v>
      </c>
      <c r="AQ61" s="40">
        <f t="shared" si="1127"/>
        <v>0</v>
      </c>
      <c r="AR61" s="40" t="str">
        <f t="shared" si="1127"/>
        <v/>
      </c>
      <c r="AS61" s="40">
        <f t="shared" si="1127"/>
        <v>0</v>
      </c>
      <c r="AT61" s="40">
        <f t="shared" si="1127"/>
        <v>0</v>
      </c>
      <c r="AU61" s="40">
        <f t="shared" si="1127"/>
        <v>0</v>
      </c>
      <c r="AV61" s="40" t="str">
        <f t="shared" si="1127"/>
        <v/>
      </c>
      <c r="AW61" s="40" t="str">
        <f t="shared" si="1127"/>
        <v/>
      </c>
      <c r="AX61" s="40" t="str">
        <f t="shared" si="1127"/>
        <v/>
      </c>
      <c r="AY61" s="40" t="str">
        <f t="shared" si="1127"/>
        <v/>
      </c>
      <c r="AZ61" s="41">
        <f t="shared" si="1127"/>
        <v>0</v>
      </c>
      <c r="BA61" s="45"/>
      <c r="BB61" s="45"/>
      <c r="BC61" s="45"/>
      <c r="BD61" s="45"/>
      <c r="BE61" s="45"/>
      <c r="BF61" s="45"/>
      <c r="BG61" s="45"/>
      <c r="BH61" s="45"/>
      <c r="BI61" s="45"/>
      <c r="BJ61" s="46"/>
      <c r="BK61" s="45"/>
      <c r="BL61" s="45"/>
      <c r="BM61" s="45"/>
      <c r="BN61" s="45"/>
      <c r="BO61" s="46"/>
      <c r="BP61" s="45"/>
      <c r="BQ61" s="40" t="str">
        <f>IFERROR(#REF!/#REF!,"")</f>
        <v/>
      </c>
      <c r="BR61" s="46"/>
      <c r="BS61" s="46"/>
      <c r="BT61" s="46"/>
      <c r="BU61" s="45"/>
      <c r="BV61" s="45"/>
      <c r="BW61" s="45"/>
      <c r="BX61" s="45"/>
      <c r="BY61" s="47">
        <f t="shared" si="1101"/>
        <v>0</v>
      </c>
      <c r="BZ61" s="40">
        <f t="shared" ref="BZ61:CX61" si="1128">IFERROR(BA61/BA$10,"")</f>
        <v>0</v>
      </c>
      <c r="CA61" s="40">
        <f t="shared" si="1128"/>
        <v>0</v>
      </c>
      <c r="CB61" s="40">
        <f t="shared" si="1128"/>
        <v>0</v>
      </c>
      <c r="CC61" s="40">
        <f t="shared" si="1128"/>
        <v>0</v>
      </c>
      <c r="CD61" s="40">
        <f t="shared" si="1128"/>
        <v>0</v>
      </c>
      <c r="CE61" s="40">
        <f t="shared" si="1128"/>
        <v>0</v>
      </c>
      <c r="CF61" s="40">
        <f t="shared" si="1128"/>
        <v>0</v>
      </c>
      <c r="CG61" s="40">
        <f t="shared" si="1128"/>
        <v>0</v>
      </c>
      <c r="CH61" s="40">
        <f t="shared" si="1128"/>
        <v>0</v>
      </c>
      <c r="CI61" s="40">
        <f t="shared" si="1128"/>
        <v>0</v>
      </c>
      <c r="CJ61" s="40">
        <f t="shared" si="1128"/>
        <v>0</v>
      </c>
      <c r="CK61" s="40">
        <f t="shared" si="1128"/>
        <v>0</v>
      </c>
      <c r="CL61" s="40">
        <f t="shared" si="1128"/>
        <v>0</v>
      </c>
      <c r="CM61" s="40">
        <f t="shared" si="1128"/>
        <v>0</v>
      </c>
      <c r="CN61" s="40">
        <f t="shared" si="1128"/>
        <v>0</v>
      </c>
      <c r="CO61" s="40">
        <f t="shared" si="1128"/>
        <v>0</v>
      </c>
      <c r="CP61" s="40" t="str">
        <f t="shared" si="1128"/>
        <v/>
      </c>
      <c r="CQ61" s="40">
        <f t="shared" si="1128"/>
        <v>0</v>
      </c>
      <c r="CR61" s="40">
        <f t="shared" si="1128"/>
        <v>0</v>
      </c>
      <c r="CS61" s="40">
        <f t="shared" si="1128"/>
        <v>0</v>
      </c>
      <c r="CT61" s="40" t="str">
        <f t="shared" si="1128"/>
        <v/>
      </c>
      <c r="CU61" s="40" t="str">
        <f t="shared" si="1128"/>
        <v/>
      </c>
      <c r="CV61" s="40" t="str">
        <f t="shared" si="1128"/>
        <v/>
      </c>
      <c r="CW61" s="40" t="str">
        <f t="shared" si="1128"/>
        <v/>
      </c>
      <c r="CX61" s="41">
        <f t="shared" si="1128"/>
        <v>0</v>
      </c>
      <c r="CY61" s="48"/>
      <c r="CZ61" s="45"/>
      <c r="DA61" s="45"/>
      <c r="DB61" s="45"/>
      <c r="DC61" s="45"/>
      <c r="DD61" s="45"/>
      <c r="DE61" s="45"/>
      <c r="DF61" s="45"/>
      <c r="DG61" s="45"/>
      <c r="DH61" s="46"/>
      <c r="DI61" s="45"/>
      <c r="DJ61" s="45"/>
      <c r="DK61" s="45"/>
      <c r="DL61" s="45"/>
      <c r="DM61" s="46"/>
      <c r="DN61" s="45"/>
      <c r="DO61" s="45"/>
      <c r="DP61" s="46"/>
      <c r="DQ61" s="46"/>
      <c r="DR61" s="46"/>
      <c r="DS61" s="45"/>
      <c r="DT61" s="45"/>
      <c r="DU61" s="45"/>
      <c r="DV61" s="45"/>
      <c r="DW61" s="47">
        <f t="shared" si="1103"/>
        <v>0</v>
      </c>
      <c r="DX61" s="40">
        <f t="shared" ref="DX61:EV61" si="1129">IFERROR(CY61/CY$10,"")</f>
        <v>0</v>
      </c>
      <c r="DY61" s="40">
        <f t="shared" si="1129"/>
        <v>0</v>
      </c>
      <c r="DZ61" s="40">
        <f t="shared" si="1129"/>
        <v>0</v>
      </c>
      <c r="EA61" s="40">
        <f t="shared" si="1129"/>
        <v>0</v>
      </c>
      <c r="EB61" s="40">
        <f t="shared" si="1129"/>
        <v>0</v>
      </c>
      <c r="EC61" s="40">
        <f t="shared" si="1129"/>
        <v>0</v>
      </c>
      <c r="ED61" s="40">
        <f t="shared" si="1129"/>
        <v>0</v>
      </c>
      <c r="EE61" s="40">
        <f t="shared" si="1129"/>
        <v>0</v>
      </c>
      <c r="EF61" s="40">
        <f t="shared" si="1129"/>
        <v>0</v>
      </c>
      <c r="EG61" s="40">
        <f t="shared" si="1129"/>
        <v>0</v>
      </c>
      <c r="EH61" s="40">
        <f t="shared" si="1129"/>
        <v>0</v>
      </c>
      <c r="EI61" s="40">
        <f t="shared" si="1129"/>
        <v>0</v>
      </c>
      <c r="EJ61" s="40">
        <f t="shared" si="1129"/>
        <v>0</v>
      </c>
      <c r="EK61" s="40">
        <f t="shared" si="1129"/>
        <v>0</v>
      </c>
      <c r="EL61" s="40">
        <f t="shared" si="1129"/>
        <v>0</v>
      </c>
      <c r="EM61" s="40">
        <f t="shared" si="1129"/>
        <v>0</v>
      </c>
      <c r="EN61" s="40">
        <f t="shared" si="1129"/>
        <v>0</v>
      </c>
      <c r="EO61" s="40">
        <f t="shared" si="1129"/>
        <v>0</v>
      </c>
      <c r="EP61" s="40">
        <f t="shared" si="1129"/>
        <v>0</v>
      </c>
      <c r="EQ61" s="40">
        <f t="shared" si="1129"/>
        <v>0</v>
      </c>
      <c r="ER61" s="40" t="str">
        <f t="shared" si="1129"/>
        <v/>
      </c>
      <c r="ES61" s="40" t="str">
        <f t="shared" si="1129"/>
        <v/>
      </c>
      <c r="ET61" s="40" t="str">
        <f t="shared" si="1129"/>
        <v/>
      </c>
      <c r="EU61" s="40" t="str">
        <f t="shared" si="1129"/>
        <v/>
      </c>
      <c r="EV61" s="41">
        <f t="shared" si="1129"/>
        <v>0</v>
      </c>
      <c r="EW61" s="45"/>
      <c r="EX61" s="45"/>
      <c r="EY61" s="45"/>
      <c r="EZ61" s="45"/>
      <c r="FA61" s="45"/>
      <c r="FB61" s="45"/>
      <c r="FC61" s="45"/>
      <c r="FD61" s="45"/>
      <c r="FE61" s="45"/>
      <c r="FF61" s="46"/>
      <c r="FG61" s="45"/>
      <c r="FH61" s="45"/>
      <c r="FI61" s="45"/>
      <c r="FJ61" s="45"/>
      <c r="FK61" s="46"/>
      <c r="FL61" s="45"/>
      <c r="FM61" s="45"/>
      <c r="FN61" s="46"/>
      <c r="FO61" s="46"/>
      <c r="FP61" s="46"/>
      <c r="FQ61" s="45"/>
      <c r="FR61" s="45"/>
      <c r="FS61" s="45"/>
      <c r="FT61" s="45"/>
      <c r="FU61" s="47">
        <f t="shared" si="1105"/>
        <v>0</v>
      </c>
      <c r="FV61" s="40">
        <f t="shared" ref="FV61:GT61" si="1130">IFERROR(EW61/EW$10,"")</f>
        <v>0</v>
      </c>
      <c r="FW61" s="40">
        <f t="shared" si="1130"/>
        <v>0</v>
      </c>
      <c r="FX61" s="40">
        <f t="shared" si="1130"/>
        <v>0</v>
      </c>
      <c r="FY61" s="40">
        <f t="shared" si="1130"/>
        <v>0</v>
      </c>
      <c r="FZ61" s="40">
        <f t="shared" si="1130"/>
        <v>0</v>
      </c>
      <c r="GA61" s="40">
        <f t="shared" si="1130"/>
        <v>0</v>
      </c>
      <c r="GB61" s="40">
        <f t="shared" si="1130"/>
        <v>0</v>
      </c>
      <c r="GC61" s="40">
        <f t="shared" si="1130"/>
        <v>0</v>
      </c>
      <c r="GD61" s="40">
        <f t="shared" si="1130"/>
        <v>0</v>
      </c>
      <c r="GE61" s="40">
        <f t="shared" si="1130"/>
        <v>0</v>
      </c>
      <c r="GF61" s="40">
        <f t="shared" si="1130"/>
        <v>0</v>
      </c>
      <c r="GG61" s="40">
        <f t="shared" si="1130"/>
        <v>0</v>
      </c>
      <c r="GH61" s="40">
        <f t="shared" si="1130"/>
        <v>0</v>
      </c>
      <c r="GI61" s="40">
        <f t="shared" si="1130"/>
        <v>0</v>
      </c>
      <c r="GJ61" s="40">
        <f t="shared" si="1130"/>
        <v>0</v>
      </c>
      <c r="GK61" s="40">
        <f t="shared" si="1130"/>
        <v>0</v>
      </c>
      <c r="GL61" s="40">
        <f t="shared" si="1130"/>
        <v>0</v>
      </c>
      <c r="GM61" s="40">
        <f t="shared" si="1130"/>
        <v>0</v>
      </c>
      <c r="GN61" s="40">
        <f t="shared" si="1130"/>
        <v>0</v>
      </c>
      <c r="GO61" s="40">
        <f t="shared" si="1130"/>
        <v>0</v>
      </c>
      <c r="GP61" s="40" t="str">
        <f t="shared" si="1130"/>
        <v/>
      </c>
      <c r="GQ61" s="40" t="str">
        <f t="shared" si="1130"/>
        <v/>
      </c>
      <c r="GR61" s="40" t="str">
        <f t="shared" si="1130"/>
        <v/>
      </c>
      <c r="GS61" s="40" t="str">
        <f t="shared" si="1130"/>
        <v/>
      </c>
      <c r="GT61" s="41">
        <f t="shared" si="1130"/>
        <v>0</v>
      </c>
      <c r="GU61" s="45"/>
      <c r="GV61" s="45"/>
      <c r="GW61" s="45"/>
      <c r="GX61" s="45"/>
      <c r="GY61" s="45"/>
      <c r="GZ61" s="45"/>
      <c r="HA61" s="45"/>
      <c r="HB61" s="45"/>
      <c r="HC61" s="45"/>
      <c r="HD61" s="46"/>
      <c r="HE61" s="45"/>
      <c r="HF61" s="45"/>
      <c r="HG61" s="45"/>
      <c r="HH61" s="45"/>
      <c r="HI61" s="46"/>
      <c r="HJ61" s="45"/>
      <c r="HK61" s="45"/>
      <c r="HL61" s="46"/>
      <c r="HM61" s="46"/>
      <c r="HN61" s="46"/>
      <c r="HO61" s="45"/>
      <c r="HP61" s="46"/>
      <c r="HQ61" s="45"/>
      <c r="HR61" s="45"/>
      <c r="HS61" s="47">
        <f t="shared" si="1107"/>
        <v>0</v>
      </c>
      <c r="HT61" s="40">
        <f t="shared" ref="HT61:IR61" si="1131">IFERROR(GU61/GU$10,"")</f>
        <v>0</v>
      </c>
      <c r="HU61" s="40">
        <f t="shared" si="1131"/>
        <v>0</v>
      </c>
      <c r="HV61" s="40">
        <f t="shared" si="1131"/>
        <v>0</v>
      </c>
      <c r="HW61" s="40">
        <f t="shared" si="1131"/>
        <v>0</v>
      </c>
      <c r="HX61" s="40">
        <f t="shared" si="1131"/>
        <v>0</v>
      </c>
      <c r="HY61" s="40">
        <f t="shared" si="1131"/>
        <v>0</v>
      </c>
      <c r="HZ61" s="40">
        <f t="shared" si="1131"/>
        <v>0</v>
      </c>
      <c r="IA61" s="40">
        <f t="shared" si="1131"/>
        <v>0</v>
      </c>
      <c r="IB61" s="40">
        <f t="shared" si="1131"/>
        <v>0</v>
      </c>
      <c r="IC61" s="40">
        <f t="shared" si="1131"/>
        <v>0</v>
      </c>
      <c r="ID61" s="40">
        <f t="shared" si="1131"/>
        <v>0</v>
      </c>
      <c r="IE61" s="40">
        <f t="shared" si="1131"/>
        <v>0</v>
      </c>
      <c r="IF61" s="40" t="str">
        <f t="shared" si="1131"/>
        <v/>
      </c>
      <c r="IG61" s="40">
        <f t="shared" si="1131"/>
        <v>0</v>
      </c>
      <c r="IH61" s="40">
        <f t="shared" si="1131"/>
        <v>0</v>
      </c>
      <c r="II61" s="40">
        <f t="shared" si="1131"/>
        <v>0</v>
      </c>
      <c r="IJ61" s="40">
        <f t="shared" si="1131"/>
        <v>0</v>
      </c>
      <c r="IK61" s="40">
        <f t="shared" si="1131"/>
        <v>0</v>
      </c>
      <c r="IL61" s="40">
        <f t="shared" si="1131"/>
        <v>0</v>
      </c>
      <c r="IM61" s="40">
        <f t="shared" si="1131"/>
        <v>0</v>
      </c>
      <c r="IN61" s="40">
        <f t="shared" si="1131"/>
        <v>0</v>
      </c>
      <c r="IO61" s="40">
        <f t="shared" si="1131"/>
        <v>0</v>
      </c>
      <c r="IP61" s="40" t="str">
        <f t="shared" si="1131"/>
        <v/>
      </c>
      <c r="IQ61" s="40" t="str">
        <f t="shared" si="1131"/>
        <v/>
      </c>
      <c r="IR61" s="41">
        <f t="shared" si="1131"/>
        <v>0</v>
      </c>
      <c r="IS61" s="45"/>
      <c r="IT61" s="45"/>
      <c r="IU61" s="45"/>
      <c r="IV61" s="45"/>
      <c r="IW61" s="45"/>
      <c r="IX61" s="45"/>
      <c r="IY61" s="45"/>
      <c r="IZ61" s="45"/>
      <c r="JA61" s="45"/>
      <c r="JB61" s="46"/>
      <c r="JC61" s="45"/>
      <c r="JD61" s="45"/>
      <c r="JE61" s="45"/>
      <c r="JF61" s="45"/>
      <c r="JG61" s="46"/>
      <c r="JH61" s="45"/>
      <c r="JI61" s="45"/>
      <c r="JJ61" s="46"/>
      <c r="JK61" s="46"/>
      <c r="JL61" s="46"/>
      <c r="JM61" s="45"/>
      <c r="JN61" s="46"/>
      <c r="JO61" s="45"/>
      <c r="JP61" s="45"/>
      <c r="JQ61" s="47">
        <f t="shared" si="1109"/>
        <v>0</v>
      </c>
      <c r="JR61" s="40">
        <f t="shared" ref="JR61:KP61" si="1132">IFERROR(IS61/IS$10,"")</f>
        <v>0</v>
      </c>
      <c r="JS61" s="40">
        <f t="shared" si="1132"/>
        <v>0</v>
      </c>
      <c r="JT61" s="40">
        <f t="shared" si="1132"/>
        <v>0</v>
      </c>
      <c r="JU61" s="40">
        <f t="shared" si="1132"/>
        <v>0</v>
      </c>
      <c r="JV61" s="40">
        <f t="shared" si="1132"/>
        <v>0</v>
      </c>
      <c r="JW61" s="40">
        <f t="shared" si="1132"/>
        <v>0</v>
      </c>
      <c r="JX61" s="40">
        <f t="shared" si="1132"/>
        <v>0</v>
      </c>
      <c r="JY61" s="40">
        <f t="shared" si="1132"/>
        <v>0</v>
      </c>
      <c r="JZ61" s="40">
        <f t="shared" si="1132"/>
        <v>0</v>
      </c>
      <c r="KA61" s="40">
        <f t="shared" si="1132"/>
        <v>0</v>
      </c>
      <c r="KB61" s="40">
        <f t="shared" si="1132"/>
        <v>0</v>
      </c>
      <c r="KC61" s="40">
        <f t="shared" si="1132"/>
        <v>0</v>
      </c>
      <c r="KD61" s="40" t="str">
        <f t="shared" si="1132"/>
        <v/>
      </c>
      <c r="KE61" s="40">
        <f t="shared" si="1132"/>
        <v>0</v>
      </c>
      <c r="KF61" s="40">
        <f t="shared" si="1132"/>
        <v>0</v>
      </c>
      <c r="KG61" s="40" t="str">
        <f t="shared" si="1132"/>
        <v/>
      </c>
      <c r="KH61" s="40">
        <f t="shared" si="1132"/>
        <v>0</v>
      </c>
      <c r="KI61" s="40">
        <f t="shared" si="1132"/>
        <v>0</v>
      </c>
      <c r="KJ61" s="40">
        <f t="shared" si="1132"/>
        <v>0</v>
      </c>
      <c r="KK61" s="40">
        <f t="shared" si="1132"/>
        <v>0</v>
      </c>
      <c r="KL61" s="40">
        <f t="shared" si="1132"/>
        <v>0</v>
      </c>
      <c r="KM61" s="40">
        <f t="shared" si="1132"/>
        <v>0</v>
      </c>
      <c r="KN61" s="40">
        <f t="shared" si="1132"/>
        <v>0</v>
      </c>
      <c r="KO61" s="40" t="str">
        <f t="shared" si="1132"/>
        <v/>
      </c>
      <c r="KP61" s="41">
        <f t="shared" si="1132"/>
        <v>0</v>
      </c>
      <c r="KQ61" s="45"/>
      <c r="KR61" s="45"/>
      <c r="KS61" s="45"/>
      <c r="KT61" s="45"/>
      <c r="KU61" s="45"/>
      <c r="KV61" s="45"/>
      <c r="KW61" s="45"/>
      <c r="KX61" s="45"/>
      <c r="KY61" s="45"/>
      <c r="KZ61" s="45"/>
      <c r="LA61" s="45"/>
      <c r="LB61" s="45"/>
      <c r="LC61" s="45"/>
      <c r="LD61" s="45"/>
      <c r="LE61" s="45"/>
      <c r="LF61" s="45"/>
      <c r="LG61" s="45"/>
      <c r="LH61" s="45"/>
      <c r="LI61" s="45"/>
      <c r="LJ61" s="45"/>
      <c r="LK61" s="45"/>
      <c r="LL61" s="45"/>
      <c r="LM61" s="45"/>
      <c r="LN61" s="45"/>
      <c r="LO61" s="47">
        <f t="shared" si="1111"/>
        <v>0</v>
      </c>
      <c r="LP61" s="40" t="str">
        <f t="shared" ref="LP61:MN61" si="1133">IFERROR(KQ61/KQ$10,"")</f>
        <v/>
      </c>
      <c r="LQ61" s="40" t="str">
        <f t="shared" si="1133"/>
        <v/>
      </c>
      <c r="LR61" s="40" t="str">
        <f t="shared" si="1133"/>
        <v/>
      </c>
      <c r="LS61" s="40" t="str">
        <f t="shared" si="1133"/>
        <v/>
      </c>
      <c r="LT61" s="40" t="str">
        <f t="shared" si="1133"/>
        <v/>
      </c>
      <c r="LU61" s="40" t="str">
        <f t="shared" si="1133"/>
        <v/>
      </c>
      <c r="LV61" s="40" t="str">
        <f t="shared" si="1133"/>
        <v/>
      </c>
      <c r="LW61" s="40" t="str">
        <f t="shared" si="1133"/>
        <v/>
      </c>
      <c r="LX61" s="40" t="str">
        <f t="shared" si="1133"/>
        <v/>
      </c>
      <c r="LY61" s="40" t="str">
        <f t="shared" si="1133"/>
        <v/>
      </c>
      <c r="LZ61" s="40" t="str">
        <f t="shared" si="1133"/>
        <v/>
      </c>
      <c r="MA61" s="40" t="str">
        <f t="shared" si="1133"/>
        <v/>
      </c>
      <c r="MB61" s="40" t="str">
        <f t="shared" si="1133"/>
        <v/>
      </c>
      <c r="MC61" s="40" t="str">
        <f t="shared" si="1133"/>
        <v/>
      </c>
      <c r="MD61" s="40" t="str">
        <f t="shared" si="1133"/>
        <v/>
      </c>
      <c r="ME61" s="40" t="str">
        <f t="shared" si="1133"/>
        <v/>
      </c>
      <c r="MF61" s="40" t="str">
        <f t="shared" si="1133"/>
        <v/>
      </c>
      <c r="MG61" s="40" t="str">
        <f t="shared" si="1133"/>
        <v/>
      </c>
      <c r="MH61" s="40" t="str">
        <f t="shared" si="1133"/>
        <v/>
      </c>
      <c r="MI61" s="40" t="str">
        <f t="shared" si="1133"/>
        <v/>
      </c>
      <c r="MJ61" s="40" t="str">
        <f t="shared" si="1133"/>
        <v/>
      </c>
      <c r="MK61" s="40" t="str">
        <f t="shared" si="1133"/>
        <v/>
      </c>
      <c r="ML61" s="40" t="str">
        <f t="shared" si="1133"/>
        <v/>
      </c>
      <c r="MM61" s="40" t="str">
        <f t="shared" si="1133"/>
        <v/>
      </c>
      <c r="MN61" s="41" t="str">
        <f t="shared" si="1133"/>
        <v/>
      </c>
      <c r="MO61" s="45"/>
      <c r="MP61" s="45"/>
      <c r="MQ61" s="45"/>
      <c r="MR61" s="45"/>
      <c r="MS61" s="45"/>
      <c r="MT61" s="45"/>
      <c r="MU61" s="45"/>
      <c r="MV61" s="45"/>
      <c r="MW61" s="45"/>
      <c r="MX61" s="45"/>
      <c r="MY61" s="45"/>
      <c r="MZ61" s="45"/>
      <c r="NA61" s="45"/>
      <c r="NB61" s="45"/>
      <c r="NC61" s="45"/>
      <c r="ND61" s="45"/>
      <c r="NE61" s="45"/>
      <c r="NF61" s="45"/>
      <c r="NG61" s="45"/>
      <c r="NH61" s="45"/>
      <c r="NI61" s="45"/>
      <c r="NJ61" s="45"/>
      <c r="NK61" s="45"/>
      <c r="NL61" s="45"/>
      <c r="NM61" s="47">
        <f t="shared" si="1113"/>
        <v>0</v>
      </c>
      <c r="NN61" s="40" t="str">
        <f t="shared" ref="NN61:OL61" si="1134">IFERROR(MO61/MO$10,"")</f>
        <v/>
      </c>
      <c r="NO61" s="40" t="str">
        <f t="shared" si="1134"/>
        <v/>
      </c>
      <c r="NP61" s="40" t="str">
        <f t="shared" si="1134"/>
        <v/>
      </c>
      <c r="NQ61" s="40" t="str">
        <f t="shared" si="1134"/>
        <v/>
      </c>
      <c r="NR61" s="40" t="str">
        <f t="shared" si="1134"/>
        <v/>
      </c>
      <c r="NS61" s="40" t="str">
        <f t="shared" si="1134"/>
        <v/>
      </c>
      <c r="NT61" s="40" t="str">
        <f t="shared" si="1134"/>
        <v/>
      </c>
      <c r="NU61" s="40" t="str">
        <f t="shared" si="1134"/>
        <v/>
      </c>
      <c r="NV61" s="40" t="str">
        <f t="shared" si="1134"/>
        <v/>
      </c>
      <c r="NW61" s="40" t="str">
        <f t="shared" si="1134"/>
        <v/>
      </c>
      <c r="NX61" s="40" t="str">
        <f t="shared" si="1134"/>
        <v/>
      </c>
      <c r="NY61" s="40" t="str">
        <f t="shared" si="1134"/>
        <v/>
      </c>
      <c r="NZ61" s="40" t="str">
        <f t="shared" si="1134"/>
        <v/>
      </c>
      <c r="OA61" s="40" t="str">
        <f t="shared" si="1134"/>
        <v/>
      </c>
      <c r="OB61" s="40" t="str">
        <f t="shared" si="1134"/>
        <v/>
      </c>
      <c r="OC61" s="40" t="str">
        <f t="shared" si="1134"/>
        <v/>
      </c>
      <c r="OD61" s="40" t="str">
        <f t="shared" si="1134"/>
        <v/>
      </c>
      <c r="OE61" s="40" t="str">
        <f t="shared" si="1134"/>
        <v/>
      </c>
      <c r="OF61" s="40" t="str">
        <f t="shared" si="1134"/>
        <v/>
      </c>
      <c r="OG61" s="40" t="str">
        <f t="shared" si="1134"/>
        <v/>
      </c>
      <c r="OH61" s="40" t="str">
        <f t="shared" si="1134"/>
        <v/>
      </c>
      <c r="OI61" s="40" t="str">
        <f t="shared" si="1134"/>
        <v/>
      </c>
      <c r="OJ61" s="40" t="str">
        <f t="shared" si="1134"/>
        <v/>
      </c>
      <c r="OK61" s="40" t="str">
        <f t="shared" si="1134"/>
        <v/>
      </c>
      <c r="OL61" s="41" t="str">
        <f t="shared" si="1134"/>
        <v/>
      </c>
      <c r="OM61" s="45"/>
      <c r="ON61" s="45"/>
      <c r="OO61" s="45"/>
      <c r="OP61" s="45"/>
      <c r="OQ61" s="45"/>
      <c r="OR61" s="45"/>
      <c r="OS61" s="45"/>
      <c r="OT61" s="45"/>
      <c r="OU61" s="45"/>
      <c r="OV61" s="45"/>
      <c r="OW61" s="45"/>
      <c r="OX61" s="45"/>
      <c r="OY61" s="45"/>
      <c r="OZ61" s="45"/>
      <c r="PA61" s="45"/>
      <c r="PB61" s="45"/>
      <c r="PC61" s="45"/>
      <c r="PD61" s="45"/>
      <c r="PE61" s="45"/>
      <c r="PF61" s="45"/>
      <c r="PG61" s="45"/>
      <c r="PH61" s="45"/>
      <c r="PI61" s="45"/>
      <c r="PJ61" s="45"/>
      <c r="PK61" s="47">
        <f t="shared" si="1115"/>
        <v>0</v>
      </c>
      <c r="PL61" s="40" t="str">
        <f t="shared" ref="PL61:QJ61" si="1135">IFERROR(OM61/OM$10,"")</f>
        <v/>
      </c>
      <c r="PM61" s="40" t="str">
        <f t="shared" si="1135"/>
        <v/>
      </c>
      <c r="PN61" s="40" t="str">
        <f t="shared" si="1135"/>
        <v/>
      </c>
      <c r="PO61" s="40" t="str">
        <f t="shared" si="1135"/>
        <v/>
      </c>
      <c r="PP61" s="40" t="str">
        <f t="shared" si="1135"/>
        <v/>
      </c>
      <c r="PQ61" s="40" t="str">
        <f t="shared" si="1135"/>
        <v/>
      </c>
      <c r="PR61" s="40" t="str">
        <f t="shared" si="1135"/>
        <v/>
      </c>
      <c r="PS61" s="40" t="str">
        <f t="shared" si="1135"/>
        <v/>
      </c>
      <c r="PT61" s="40" t="str">
        <f t="shared" si="1135"/>
        <v/>
      </c>
      <c r="PU61" s="40" t="str">
        <f t="shared" si="1135"/>
        <v/>
      </c>
      <c r="PV61" s="40" t="str">
        <f t="shared" si="1135"/>
        <v/>
      </c>
      <c r="PW61" s="40" t="str">
        <f t="shared" si="1135"/>
        <v/>
      </c>
      <c r="PX61" s="40" t="str">
        <f t="shared" si="1135"/>
        <v/>
      </c>
      <c r="PY61" s="40" t="str">
        <f t="shared" si="1135"/>
        <v/>
      </c>
      <c r="PZ61" s="40" t="str">
        <f t="shared" si="1135"/>
        <v/>
      </c>
      <c r="QA61" s="40" t="str">
        <f t="shared" si="1135"/>
        <v/>
      </c>
      <c r="QB61" s="40" t="str">
        <f t="shared" si="1135"/>
        <v/>
      </c>
      <c r="QC61" s="40" t="str">
        <f t="shared" si="1135"/>
        <v/>
      </c>
      <c r="QD61" s="40" t="str">
        <f t="shared" si="1135"/>
        <v/>
      </c>
      <c r="QE61" s="40" t="str">
        <f t="shared" si="1135"/>
        <v/>
      </c>
      <c r="QF61" s="40" t="str">
        <f t="shared" si="1135"/>
        <v/>
      </c>
      <c r="QG61" s="40" t="str">
        <f t="shared" si="1135"/>
        <v/>
      </c>
      <c r="QH61" s="40" t="str">
        <f t="shared" si="1135"/>
        <v/>
      </c>
      <c r="QI61" s="40" t="str">
        <f t="shared" si="1135"/>
        <v/>
      </c>
      <c r="QJ61" s="41" t="str">
        <f t="shared" si="1135"/>
        <v/>
      </c>
      <c r="QK61" s="45"/>
      <c r="QL61" s="45"/>
      <c r="QM61" s="45"/>
      <c r="QN61" s="45"/>
      <c r="QO61" s="45"/>
      <c r="QP61" s="45"/>
      <c r="QQ61" s="45"/>
      <c r="QR61" s="45"/>
      <c r="QS61" s="45"/>
      <c r="QT61" s="45"/>
      <c r="QU61" s="45"/>
      <c r="QV61" s="45"/>
      <c r="QW61" s="45"/>
      <c r="QX61" s="45"/>
      <c r="QY61" s="45"/>
      <c r="QZ61" s="45"/>
      <c r="RA61" s="45"/>
      <c r="RB61" s="45"/>
      <c r="RC61" s="45"/>
      <c r="RD61" s="45"/>
      <c r="RE61" s="45"/>
      <c r="RF61" s="45"/>
      <c r="RG61" s="45"/>
      <c r="RH61" s="45"/>
      <c r="RI61" s="47">
        <f t="shared" si="1117"/>
        <v>0</v>
      </c>
      <c r="RJ61" s="40" t="str">
        <f t="shared" ref="RJ61:SH61" si="1136">IFERROR(QK61/QK$10,"")</f>
        <v/>
      </c>
      <c r="RK61" s="40" t="str">
        <f t="shared" si="1136"/>
        <v/>
      </c>
      <c r="RL61" s="40" t="str">
        <f t="shared" si="1136"/>
        <v/>
      </c>
      <c r="RM61" s="40" t="str">
        <f t="shared" si="1136"/>
        <v/>
      </c>
      <c r="RN61" s="40" t="str">
        <f t="shared" si="1136"/>
        <v/>
      </c>
      <c r="RO61" s="40" t="str">
        <f t="shared" si="1136"/>
        <v/>
      </c>
      <c r="RP61" s="40" t="str">
        <f t="shared" si="1136"/>
        <v/>
      </c>
      <c r="RQ61" s="40" t="str">
        <f t="shared" si="1136"/>
        <v/>
      </c>
      <c r="RR61" s="40" t="str">
        <f t="shared" si="1136"/>
        <v/>
      </c>
      <c r="RS61" s="40" t="str">
        <f t="shared" si="1136"/>
        <v/>
      </c>
      <c r="RT61" s="40" t="str">
        <f t="shared" si="1136"/>
        <v/>
      </c>
      <c r="RU61" s="40" t="str">
        <f t="shared" si="1136"/>
        <v/>
      </c>
      <c r="RV61" s="40" t="str">
        <f t="shared" si="1136"/>
        <v/>
      </c>
      <c r="RW61" s="40" t="str">
        <f t="shared" si="1136"/>
        <v/>
      </c>
      <c r="RX61" s="40" t="str">
        <f t="shared" si="1136"/>
        <v/>
      </c>
      <c r="RY61" s="40" t="str">
        <f t="shared" si="1136"/>
        <v/>
      </c>
      <c r="RZ61" s="40" t="str">
        <f t="shared" si="1136"/>
        <v/>
      </c>
      <c r="SA61" s="40" t="str">
        <f t="shared" si="1136"/>
        <v/>
      </c>
      <c r="SB61" s="40" t="str">
        <f t="shared" si="1136"/>
        <v/>
      </c>
      <c r="SC61" s="40" t="str">
        <f t="shared" si="1136"/>
        <v/>
      </c>
      <c r="SD61" s="40" t="str">
        <f t="shared" si="1136"/>
        <v/>
      </c>
      <c r="SE61" s="40" t="str">
        <f t="shared" si="1136"/>
        <v/>
      </c>
      <c r="SF61" s="40" t="str">
        <f t="shared" si="1136"/>
        <v/>
      </c>
      <c r="SG61" s="40" t="str">
        <f t="shared" si="1136"/>
        <v/>
      </c>
      <c r="SH61" s="41" t="str">
        <f t="shared" si="1136"/>
        <v/>
      </c>
      <c r="SI61" s="45"/>
      <c r="SJ61" s="45"/>
      <c r="SK61" s="45"/>
      <c r="SL61" s="45"/>
      <c r="SM61" s="45"/>
      <c r="SN61" s="45"/>
      <c r="SO61" s="45"/>
      <c r="SP61" s="45"/>
      <c r="SQ61" s="45"/>
      <c r="SR61" s="45"/>
      <c r="SS61" s="45"/>
      <c r="ST61" s="45"/>
      <c r="SU61" s="45"/>
      <c r="SV61" s="45"/>
      <c r="SW61" s="45"/>
      <c r="SX61" s="45"/>
      <c r="SY61" s="45"/>
      <c r="SZ61" s="45"/>
      <c r="TA61" s="45"/>
      <c r="TB61" s="45"/>
      <c r="TC61" s="45"/>
      <c r="TD61" s="45"/>
      <c r="TE61" s="45"/>
      <c r="TF61" s="45"/>
      <c r="TG61" s="47">
        <f t="shared" si="1119"/>
        <v>0</v>
      </c>
      <c r="TH61" s="40" t="str">
        <f t="shared" ref="TH61:UA61" si="1137">IFERROR(SI61/SI$10,"")</f>
        <v/>
      </c>
      <c r="TI61" s="40" t="str">
        <f t="shared" si="1137"/>
        <v/>
      </c>
      <c r="TJ61" s="40" t="str">
        <f t="shared" si="1137"/>
        <v/>
      </c>
      <c r="TK61" s="40" t="str">
        <f t="shared" si="1137"/>
        <v/>
      </c>
      <c r="TL61" s="40" t="str">
        <f t="shared" si="1137"/>
        <v/>
      </c>
      <c r="TM61" s="40" t="str">
        <f t="shared" si="1137"/>
        <v/>
      </c>
      <c r="TN61" s="40" t="str">
        <f t="shared" si="1137"/>
        <v/>
      </c>
      <c r="TO61" s="40" t="str">
        <f t="shared" si="1137"/>
        <v/>
      </c>
      <c r="TP61" s="40" t="str">
        <f t="shared" si="1137"/>
        <v/>
      </c>
      <c r="TQ61" s="40" t="str">
        <f t="shared" si="1137"/>
        <v/>
      </c>
      <c r="TR61" s="40" t="str">
        <f t="shared" si="1137"/>
        <v/>
      </c>
      <c r="TS61" s="40" t="str">
        <f t="shared" si="1137"/>
        <v/>
      </c>
      <c r="TT61" s="40" t="str">
        <f t="shared" si="1137"/>
        <v/>
      </c>
      <c r="TU61" s="40" t="str">
        <f t="shared" si="1137"/>
        <v/>
      </c>
      <c r="TV61" s="40" t="str">
        <f t="shared" si="1137"/>
        <v/>
      </c>
      <c r="TW61" s="40" t="str">
        <f t="shared" si="1137"/>
        <v/>
      </c>
      <c r="TX61" s="40" t="str">
        <f t="shared" si="1137"/>
        <v/>
      </c>
      <c r="TY61" s="40" t="str">
        <f t="shared" si="1137"/>
        <v/>
      </c>
      <c r="TZ61" s="40" t="str">
        <f t="shared" si="1137"/>
        <v/>
      </c>
      <c r="UA61" s="40" t="str">
        <f t="shared" si="1137"/>
        <v/>
      </c>
      <c r="UB61" s="40" t="str">
        <f t="shared" ref="UB61:UG61" si="1138">IFERROR(TB61/TB$10,"")</f>
        <v/>
      </c>
      <c r="UC61" s="40" t="str">
        <f t="shared" si="1138"/>
        <v/>
      </c>
      <c r="UD61" s="40" t="str">
        <f t="shared" si="1138"/>
        <v/>
      </c>
      <c r="UE61" s="40" t="str">
        <f t="shared" si="1138"/>
        <v/>
      </c>
      <c r="UF61" s="40" t="str">
        <f t="shared" si="1138"/>
        <v/>
      </c>
      <c r="UG61" s="41" t="str">
        <f t="shared" si="1138"/>
        <v/>
      </c>
      <c r="UH61" s="45"/>
      <c r="UI61" s="45"/>
      <c r="UJ61" s="45"/>
      <c r="UK61" s="45"/>
      <c r="UL61" s="45"/>
      <c r="UM61" s="45"/>
      <c r="UN61" s="45"/>
      <c r="UO61" s="45"/>
      <c r="UP61" s="45"/>
      <c r="UQ61" s="45"/>
      <c r="UR61" s="45"/>
      <c r="US61" s="45"/>
      <c r="UT61" s="45"/>
      <c r="UU61" s="45"/>
      <c r="UV61" s="45"/>
      <c r="UW61" s="45"/>
      <c r="UX61" s="45"/>
      <c r="UY61" s="45"/>
      <c r="UZ61" s="45"/>
      <c r="VA61" s="45"/>
      <c r="VB61" s="45"/>
      <c r="VC61" s="45"/>
      <c r="VD61" s="45"/>
      <c r="VE61" s="45"/>
      <c r="VF61" s="47">
        <f t="shared" si="1122"/>
        <v>0</v>
      </c>
      <c r="VG61" s="40" t="str">
        <f t="shared" ref="VG61:WE61" si="1139">IFERROR(UH61/UH$10,"")</f>
        <v/>
      </c>
      <c r="VH61" s="40" t="str">
        <f t="shared" si="1139"/>
        <v/>
      </c>
      <c r="VI61" s="40" t="str">
        <f t="shared" si="1139"/>
        <v/>
      </c>
      <c r="VJ61" s="40" t="str">
        <f t="shared" si="1139"/>
        <v/>
      </c>
      <c r="VK61" s="40" t="str">
        <f t="shared" si="1139"/>
        <v/>
      </c>
      <c r="VL61" s="40" t="str">
        <f t="shared" si="1139"/>
        <v/>
      </c>
      <c r="VM61" s="40" t="str">
        <f t="shared" si="1139"/>
        <v/>
      </c>
      <c r="VN61" s="40" t="str">
        <f t="shared" si="1139"/>
        <v/>
      </c>
      <c r="VO61" s="40" t="str">
        <f t="shared" si="1139"/>
        <v/>
      </c>
      <c r="VP61" s="40" t="str">
        <f t="shared" si="1139"/>
        <v/>
      </c>
      <c r="VQ61" s="40" t="str">
        <f t="shared" si="1139"/>
        <v/>
      </c>
      <c r="VR61" s="40" t="str">
        <f t="shared" si="1139"/>
        <v/>
      </c>
      <c r="VS61" s="40" t="str">
        <f t="shared" si="1139"/>
        <v/>
      </c>
      <c r="VT61" s="40" t="str">
        <f t="shared" si="1139"/>
        <v/>
      </c>
      <c r="VU61" s="40" t="str">
        <f t="shared" si="1139"/>
        <v/>
      </c>
      <c r="VV61" s="40" t="str">
        <f t="shared" si="1139"/>
        <v/>
      </c>
      <c r="VW61" s="40" t="str">
        <f t="shared" si="1139"/>
        <v/>
      </c>
      <c r="VX61" s="40" t="str">
        <f t="shared" si="1139"/>
        <v/>
      </c>
      <c r="VY61" s="40" t="str">
        <f t="shared" si="1139"/>
        <v/>
      </c>
      <c r="VZ61" s="40" t="str">
        <f t="shared" si="1139"/>
        <v/>
      </c>
      <c r="WA61" s="40" t="str">
        <f t="shared" si="1139"/>
        <v/>
      </c>
      <c r="WB61" s="40" t="str">
        <f t="shared" si="1139"/>
        <v/>
      </c>
      <c r="WC61" s="40" t="str">
        <f t="shared" si="1139"/>
        <v/>
      </c>
      <c r="WD61" s="40" t="str">
        <f t="shared" si="1139"/>
        <v/>
      </c>
      <c r="WE61" s="41" t="str">
        <f t="shared" si="1139"/>
        <v/>
      </c>
      <c r="WF61" s="45">
        <f t="shared" ref="WF61:XC61" si="1140">SUMIF($C$2:$WE$2,WF$2,$C61:$WE61)</f>
        <v>0</v>
      </c>
      <c r="WG61" s="45">
        <f t="shared" si="1140"/>
        <v>0</v>
      </c>
      <c r="WH61" s="45">
        <f t="shared" si="1140"/>
        <v>0</v>
      </c>
      <c r="WI61" s="45">
        <f t="shared" si="1140"/>
        <v>0</v>
      </c>
      <c r="WJ61" s="45">
        <f t="shared" si="1140"/>
        <v>0</v>
      </c>
      <c r="WK61" s="45">
        <f t="shared" si="1140"/>
        <v>0</v>
      </c>
      <c r="WL61" s="45">
        <f t="shared" si="1140"/>
        <v>0</v>
      </c>
      <c r="WM61" s="45">
        <f t="shared" si="1140"/>
        <v>0</v>
      </c>
      <c r="WN61" s="45">
        <f t="shared" si="1140"/>
        <v>0</v>
      </c>
      <c r="WO61" s="45">
        <f t="shared" si="1140"/>
        <v>0</v>
      </c>
      <c r="WP61" s="45">
        <f t="shared" si="1140"/>
        <v>0</v>
      </c>
      <c r="WQ61" s="45">
        <f t="shared" si="1140"/>
        <v>0</v>
      </c>
      <c r="WR61" s="45">
        <f t="shared" si="1140"/>
        <v>0</v>
      </c>
      <c r="WS61" s="45">
        <f t="shared" si="1140"/>
        <v>0</v>
      </c>
      <c r="WT61" s="45">
        <f t="shared" si="1140"/>
        <v>0</v>
      </c>
      <c r="WU61" s="45">
        <f t="shared" si="1140"/>
        <v>0</v>
      </c>
      <c r="WV61" s="45">
        <f t="shared" si="1140"/>
        <v>0</v>
      </c>
      <c r="WW61" s="45">
        <f t="shared" si="1140"/>
        <v>0</v>
      </c>
      <c r="WX61" s="45">
        <f t="shared" si="1140"/>
        <v>0</v>
      </c>
      <c r="WY61" s="45">
        <f t="shared" si="1140"/>
        <v>0</v>
      </c>
      <c r="WZ61" s="45">
        <f t="shared" si="1140"/>
        <v>0</v>
      </c>
      <c r="XA61" s="45">
        <f t="shared" si="1140"/>
        <v>0</v>
      </c>
      <c r="XB61" s="45">
        <f t="shared" si="1140"/>
        <v>0</v>
      </c>
      <c r="XC61" s="45">
        <f t="shared" si="1140"/>
        <v>0</v>
      </c>
      <c r="XD61" s="47">
        <f t="shared" si="1125"/>
        <v>0</v>
      </c>
      <c r="XE61" s="40">
        <f t="shared" ref="XE61:YC61" si="1141">IFERROR(WF61/WF$10,"")</f>
        <v>0</v>
      </c>
      <c r="XF61" s="40">
        <f t="shared" si="1141"/>
        <v>0</v>
      </c>
      <c r="XG61" s="40">
        <f t="shared" si="1141"/>
        <v>0</v>
      </c>
      <c r="XH61" s="40">
        <f t="shared" si="1141"/>
        <v>0</v>
      </c>
      <c r="XI61" s="40">
        <f t="shared" si="1141"/>
        <v>0</v>
      </c>
      <c r="XJ61" s="40">
        <f t="shared" si="1141"/>
        <v>0</v>
      </c>
      <c r="XK61" s="40">
        <f t="shared" si="1141"/>
        <v>0</v>
      </c>
      <c r="XL61" s="40">
        <f t="shared" si="1141"/>
        <v>0</v>
      </c>
      <c r="XM61" s="40">
        <f t="shared" si="1141"/>
        <v>0</v>
      </c>
      <c r="XN61" s="40">
        <f t="shared" si="1141"/>
        <v>0</v>
      </c>
      <c r="XO61" s="40">
        <f t="shared" si="1141"/>
        <v>0</v>
      </c>
      <c r="XP61" s="40">
        <f t="shared" si="1141"/>
        <v>0</v>
      </c>
      <c r="XQ61" s="40">
        <f t="shared" si="1141"/>
        <v>0</v>
      </c>
      <c r="XR61" s="40">
        <f t="shared" si="1141"/>
        <v>0</v>
      </c>
      <c r="XS61" s="40">
        <f t="shared" si="1141"/>
        <v>0</v>
      </c>
      <c r="XT61" s="40">
        <f t="shared" si="1141"/>
        <v>0</v>
      </c>
      <c r="XU61" s="40">
        <f t="shared" si="1141"/>
        <v>0</v>
      </c>
      <c r="XV61" s="40">
        <f t="shared" si="1141"/>
        <v>0</v>
      </c>
      <c r="XW61" s="40">
        <f t="shared" si="1141"/>
        <v>0</v>
      </c>
      <c r="XX61" s="40">
        <f t="shared" si="1141"/>
        <v>0</v>
      </c>
      <c r="XY61" s="40">
        <f t="shared" si="1141"/>
        <v>0</v>
      </c>
      <c r="XZ61" s="40">
        <f t="shared" si="1141"/>
        <v>0</v>
      </c>
      <c r="YA61" s="40">
        <f t="shared" si="1141"/>
        <v>0</v>
      </c>
      <c r="YB61" s="40" t="str">
        <f t="shared" si="1141"/>
        <v/>
      </c>
      <c r="YC61" s="41">
        <f t="shared" si="1141"/>
        <v>0</v>
      </c>
    </row>
    <row r="62" s="18" customFormat="1" customHeight="1" spans="1:653">
      <c r="A62" s="67"/>
      <c r="B62" s="68" t="s">
        <v>116</v>
      </c>
      <c r="C62" s="45"/>
      <c r="D62" s="45"/>
      <c r="E62" s="45"/>
      <c r="F62" s="45"/>
      <c r="G62" s="45"/>
      <c r="H62" s="45"/>
      <c r="I62" s="45"/>
      <c r="J62" s="45"/>
      <c r="K62" s="45"/>
      <c r="L62" s="46"/>
      <c r="M62" s="45"/>
      <c r="N62" s="45"/>
      <c r="O62" s="45"/>
      <c r="P62" s="45"/>
      <c r="Q62" s="46"/>
      <c r="R62" s="45"/>
      <c r="S62" s="40" t="str">
        <f>IFERROR(#REF!/#REF!,"")</f>
        <v/>
      </c>
      <c r="T62" s="45"/>
      <c r="U62" s="45"/>
      <c r="V62" s="45"/>
      <c r="W62" s="45"/>
      <c r="X62" s="46"/>
      <c r="Y62" s="45"/>
      <c r="Z62" s="45"/>
      <c r="AA62" s="47">
        <f t="shared" si="1099"/>
        <v>0</v>
      </c>
      <c r="AB62" s="40">
        <f t="shared" ref="AB62:AZ62" si="1142">IFERROR(C62/C$10,"")</f>
        <v>0</v>
      </c>
      <c r="AC62" s="40">
        <f t="shared" si="1142"/>
        <v>0</v>
      </c>
      <c r="AD62" s="40">
        <f t="shared" si="1142"/>
        <v>0</v>
      </c>
      <c r="AE62" s="40">
        <f t="shared" si="1142"/>
        <v>0</v>
      </c>
      <c r="AF62" s="40">
        <f t="shared" si="1142"/>
        <v>0</v>
      </c>
      <c r="AG62" s="40">
        <f t="shared" si="1142"/>
        <v>0</v>
      </c>
      <c r="AH62" s="40">
        <f t="shared" si="1142"/>
        <v>0</v>
      </c>
      <c r="AI62" s="40">
        <f t="shared" si="1142"/>
        <v>0</v>
      </c>
      <c r="AJ62" s="40">
        <f t="shared" si="1142"/>
        <v>0</v>
      </c>
      <c r="AK62" s="40">
        <f t="shared" si="1142"/>
        <v>0</v>
      </c>
      <c r="AL62" s="40">
        <f t="shared" si="1142"/>
        <v>0</v>
      </c>
      <c r="AM62" s="40">
        <f t="shared" si="1142"/>
        <v>0</v>
      </c>
      <c r="AN62" s="40">
        <f t="shared" si="1142"/>
        <v>0</v>
      </c>
      <c r="AO62" s="40">
        <f t="shared" si="1142"/>
        <v>0</v>
      </c>
      <c r="AP62" s="40">
        <f t="shared" si="1142"/>
        <v>0</v>
      </c>
      <c r="AQ62" s="40">
        <f t="shared" si="1142"/>
        <v>0</v>
      </c>
      <c r="AR62" s="40" t="str">
        <f t="shared" si="1142"/>
        <v/>
      </c>
      <c r="AS62" s="40">
        <f t="shared" si="1142"/>
        <v>0</v>
      </c>
      <c r="AT62" s="40">
        <f t="shared" si="1142"/>
        <v>0</v>
      </c>
      <c r="AU62" s="40">
        <f t="shared" si="1142"/>
        <v>0</v>
      </c>
      <c r="AV62" s="40" t="str">
        <f t="shared" si="1142"/>
        <v/>
      </c>
      <c r="AW62" s="40" t="str">
        <f t="shared" si="1142"/>
        <v/>
      </c>
      <c r="AX62" s="40" t="str">
        <f t="shared" si="1142"/>
        <v/>
      </c>
      <c r="AY62" s="40" t="str">
        <f t="shared" si="1142"/>
        <v/>
      </c>
      <c r="AZ62" s="41">
        <f t="shared" si="1142"/>
        <v>0</v>
      </c>
      <c r="BA62" s="45"/>
      <c r="BB62" s="45"/>
      <c r="BC62" s="45"/>
      <c r="BD62" s="45"/>
      <c r="BE62" s="45"/>
      <c r="BF62" s="45"/>
      <c r="BG62" s="45"/>
      <c r="BH62" s="45"/>
      <c r="BI62" s="45"/>
      <c r="BJ62" s="46"/>
      <c r="BK62" s="45"/>
      <c r="BL62" s="45"/>
      <c r="BM62" s="45"/>
      <c r="BN62" s="45"/>
      <c r="BO62" s="46"/>
      <c r="BP62" s="45"/>
      <c r="BQ62" s="40" t="str">
        <f>IFERROR(#REF!/#REF!,"")</f>
        <v/>
      </c>
      <c r="BR62" s="46"/>
      <c r="BS62" s="46"/>
      <c r="BT62" s="46"/>
      <c r="BU62" s="45"/>
      <c r="BV62" s="45"/>
      <c r="BW62" s="45"/>
      <c r="BX62" s="45"/>
      <c r="BY62" s="47">
        <f t="shared" si="1101"/>
        <v>0</v>
      </c>
      <c r="BZ62" s="40">
        <f t="shared" ref="BZ62:CX62" si="1143">IFERROR(BA62/BA$10,"")</f>
        <v>0</v>
      </c>
      <c r="CA62" s="40">
        <f t="shared" si="1143"/>
        <v>0</v>
      </c>
      <c r="CB62" s="40">
        <f t="shared" si="1143"/>
        <v>0</v>
      </c>
      <c r="CC62" s="40">
        <f t="shared" si="1143"/>
        <v>0</v>
      </c>
      <c r="CD62" s="40">
        <f t="shared" si="1143"/>
        <v>0</v>
      </c>
      <c r="CE62" s="40">
        <f t="shared" si="1143"/>
        <v>0</v>
      </c>
      <c r="CF62" s="40">
        <f t="shared" si="1143"/>
        <v>0</v>
      </c>
      <c r="CG62" s="40">
        <f t="shared" si="1143"/>
        <v>0</v>
      </c>
      <c r="CH62" s="40">
        <f t="shared" si="1143"/>
        <v>0</v>
      </c>
      <c r="CI62" s="40">
        <f t="shared" si="1143"/>
        <v>0</v>
      </c>
      <c r="CJ62" s="40">
        <f t="shared" si="1143"/>
        <v>0</v>
      </c>
      <c r="CK62" s="40">
        <f t="shared" si="1143"/>
        <v>0</v>
      </c>
      <c r="CL62" s="40">
        <f t="shared" si="1143"/>
        <v>0</v>
      </c>
      <c r="CM62" s="40">
        <f t="shared" si="1143"/>
        <v>0</v>
      </c>
      <c r="CN62" s="40">
        <f t="shared" si="1143"/>
        <v>0</v>
      </c>
      <c r="CO62" s="40">
        <f t="shared" si="1143"/>
        <v>0</v>
      </c>
      <c r="CP62" s="40" t="str">
        <f t="shared" si="1143"/>
        <v/>
      </c>
      <c r="CQ62" s="40">
        <f t="shared" si="1143"/>
        <v>0</v>
      </c>
      <c r="CR62" s="40">
        <f t="shared" si="1143"/>
        <v>0</v>
      </c>
      <c r="CS62" s="40">
        <f t="shared" si="1143"/>
        <v>0</v>
      </c>
      <c r="CT62" s="40" t="str">
        <f t="shared" si="1143"/>
        <v/>
      </c>
      <c r="CU62" s="40" t="str">
        <f t="shared" si="1143"/>
        <v/>
      </c>
      <c r="CV62" s="40" t="str">
        <f t="shared" si="1143"/>
        <v/>
      </c>
      <c r="CW62" s="40" t="str">
        <f t="shared" si="1143"/>
        <v/>
      </c>
      <c r="CX62" s="41">
        <f t="shared" si="1143"/>
        <v>0</v>
      </c>
      <c r="CY62" s="48"/>
      <c r="CZ62" s="45"/>
      <c r="DA62" s="45"/>
      <c r="DB62" s="45"/>
      <c r="DC62" s="45"/>
      <c r="DD62" s="45"/>
      <c r="DE62" s="45"/>
      <c r="DF62" s="45"/>
      <c r="DG62" s="45"/>
      <c r="DH62" s="46"/>
      <c r="DI62" s="45"/>
      <c r="DJ62" s="45"/>
      <c r="DK62" s="45"/>
      <c r="DL62" s="45"/>
      <c r="DM62" s="46"/>
      <c r="DN62" s="45"/>
      <c r="DO62" s="45"/>
      <c r="DP62" s="46"/>
      <c r="DQ62" s="46"/>
      <c r="DR62" s="46"/>
      <c r="DS62" s="45"/>
      <c r="DT62" s="45"/>
      <c r="DU62" s="45"/>
      <c r="DV62" s="45"/>
      <c r="DW62" s="47">
        <f t="shared" si="1103"/>
        <v>0</v>
      </c>
      <c r="DX62" s="40">
        <f t="shared" ref="DX62:EV62" si="1144">IFERROR(CY62/CY$10,"")</f>
        <v>0</v>
      </c>
      <c r="DY62" s="40">
        <f t="shared" si="1144"/>
        <v>0</v>
      </c>
      <c r="DZ62" s="40">
        <f t="shared" si="1144"/>
        <v>0</v>
      </c>
      <c r="EA62" s="40">
        <f t="shared" si="1144"/>
        <v>0</v>
      </c>
      <c r="EB62" s="40">
        <f t="shared" si="1144"/>
        <v>0</v>
      </c>
      <c r="EC62" s="40">
        <f t="shared" si="1144"/>
        <v>0</v>
      </c>
      <c r="ED62" s="40">
        <f t="shared" si="1144"/>
        <v>0</v>
      </c>
      <c r="EE62" s="40">
        <f t="shared" si="1144"/>
        <v>0</v>
      </c>
      <c r="EF62" s="40">
        <f t="shared" si="1144"/>
        <v>0</v>
      </c>
      <c r="EG62" s="40">
        <f t="shared" si="1144"/>
        <v>0</v>
      </c>
      <c r="EH62" s="40">
        <f t="shared" si="1144"/>
        <v>0</v>
      </c>
      <c r="EI62" s="40">
        <f t="shared" si="1144"/>
        <v>0</v>
      </c>
      <c r="EJ62" s="40">
        <f t="shared" si="1144"/>
        <v>0</v>
      </c>
      <c r="EK62" s="40">
        <f t="shared" si="1144"/>
        <v>0</v>
      </c>
      <c r="EL62" s="40">
        <f t="shared" si="1144"/>
        <v>0</v>
      </c>
      <c r="EM62" s="40">
        <f t="shared" si="1144"/>
        <v>0</v>
      </c>
      <c r="EN62" s="40">
        <f t="shared" si="1144"/>
        <v>0</v>
      </c>
      <c r="EO62" s="40">
        <f t="shared" si="1144"/>
        <v>0</v>
      </c>
      <c r="EP62" s="40">
        <f t="shared" si="1144"/>
        <v>0</v>
      </c>
      <c r="EQ62" s="40">
        <f t="shared" si="1144"/>
        <v>0</v>
      </c>
      <c r="ER62" s="40" t="str">
        <f t="shared" si="1144"/>
        <v/>
      </c>
      <c r="ES62" s="40" t="str">
        <f t="shared" si="1144"/>
        <v/>
      </c>
      <c r="ET62" s="40" t="str">
        <f t="shared" si="1144"/>
        <v/>
      </c>
      <c r="EU62" s="40" t="str">
        <f t="shared" si="1144"/>
        <v/>
      </c>
      <c r="EV62" s="41">
        <f t="shared" si="1144"/>
        <v>0</v>
      </c>
      <c r="EW62" s="45"/>
      <c r="EX62" s="45"/>
      <c r="EY62" s="45"/>
      <c r="EZ62" s="45"/>
      <c r="FA62" s="45"/>
      <c r="FB62" s="45"/>
      <c r="FC62" s="45">
        <v>77.8</v>
      </c>
      <c r="FD62" s="45"/>
      <c r="FE62" s="45"/>
      <c r="FF62" s="46"/>
      <c r="FG62" s="45"/>
      <c r="FH62" s="45"/>
      <c r="FI62" s="45"/>
      <c r="FJ62" s="45"/>
      <c r="FK62" s="46"/>
      <c r="FL62" s="45"/>
      <c r="FM62" s="45"/>
      <c r="FN62" s="46"/>
      <c r="FO62" s="46"/>
      <c r="FP62" s="46"/>
      <c r="FQ62" s="45"/>
      <c r="FR62" s="45"/>
      <c r="FS62" s="45"/>
      <c r="FT62" s="45"/>
      <c r="FU62" s="47">
        <f t="shared" si="1105"/>
        <v>77.8</v>
      </c>
      <c r="FV62" s="40">
        <f t="shared" ref="FV62:GT62" si="1145">IFERROR(EW62/EW$10,"")</f>
        <v>0</v>
      </c>
      <c r="FW62" s="40">
        <f t="shared" si="1145"/>
        <v>0</v>
      </c>
      <c r="FX62" s="40">
        <f t="shared" si="1145"/>
        <v>0</v>
      </c>
      <c r="FY62" s="40">
        <f t="shared" si="1145"/>
        <v>0</v>
      </c>
      <c r="FZ62" s="40">
        <f t="shared" si="1145"/>
        <v>0</v>
      </c>
      <c r="GA62" s="40">
        <f t="shared" si="1145"/>
        <v>0</v>
      </c>
      <c r="GB62" s="40">
        <f t="shared" si="1145"/>
        <v>0.000174703134351625</v>
      </c>
      <c r="GC62" s="40">
        <f t="shared" si="1145"/>
        <v>0</v>
      </c>
      <c r="GD62" s="40">
        <f t="shared" si="1145"/>
        <v>0</v>
      </c>
      <c r="GE62" s="40">
        <f t="shared" si="1145"/>
        <v>0</v>
      </c>
      <c r="GF62" s="40">
        <f t="shared" si="1145"/>
        <v>0</v>
      </c>
      <c r="GG62" s="40">
        <f t="shared" si="1145"/>
        <v>0</v>
      </c>
      <c r="GH62" s="40">
        <f t="shared" si="1145"/>
        <v>0</v>
      </c>
      <c r="GI62" s="40">
        <f t="shared" si="1145"/>
        <v>0</v>
      </c>
      <c r="GJ62" s="40">
        <f t="shared" si="1145"/>
        <v>0</v>
      </c>
      <c r="GK62" s="40">
        <f t="shared" si="1145"/>
        <v>0</v>
      </c>
      <c r="GL62" s="40">
        <f t="shared" si="1145"/>
        <v>0</v>
      </c>
      <c r="GM62" s="40">
        <f t="shared" si="1145"/>
        <v>0</v>
      </c>
      <c r="GN62" s="40">
        <f t="shared" si="1145"/>
        <v>0</v>
      </c>
      <c r="GO62" s="40">
        <f t="shared" si="1145"/>
        <v>0</v>
      </c>
      <c r="GP62" s="40" t="str">
        <f t="shared" si="1145"/>
        <v/>
      </c>
      <c r="GQ62" s="40" t="str">
        <f t="shared" si="1145"/>
        <v/>
      </c>
      <c r="GR62" s="40" t="str">
        <f t="shared" si="1145"/>
        <v/>
      </c>
      <c r="GS62" s="40" t="str">
        <f t="shared" si="1145"/>
        <v/>
      </c>
      <c r="GT62" s="41">
        <f t="shared" si="1145"/>
        <v>2.01238583648491e-5</v>
      </c>
      <c r="GU62" s="45"/>
      <c r="GV62" s="45"/>
      <c r="GW62" s="45"/>
      <c r="GX62" s="45"/>
      <c r="GY62" s="45"/>
      <c r="GZ62" s="45"/>
      <c r="HA62" s="45">
        <v>80.35</v>
      </c>
      <c r="HB62" s="45"/>
      <c r="HC62" s="45"/>
      <c r="HD62" s="46"/>
      <c r="HE62" s="45"/>
      <c r="HF62" s="45"/>
      <c r="HG62" s="45"/>
      <c r="HH62" s="45"/>
      <c r="HI62" s="46"/>
      <c r="HJ62" s="45"/>
      <c r="HK62" s="45"/>
      <c r="HL62" s="46"/>
      <c r="HM62" s="46"/>
      <c r="HN62" s="46"/>
      <c r="HO62" s="45"/>
      <c r="HP62" s="46"/>
      <c r="HQ62" s="45"/>
      <c r="HR62" s="45"/>
      <c r="HS62" s="47">
        <f t="shared" si="1107"/>
        <v>80.35</v>
      </c>
      <c r="HT62" s="40">
        <f t="shared" ref="HT62:IR62" si="1146">IFERROR(GU62/GU$10,"")</f>
        <v>0</v>
      </c>
      <c r="HU62" s="40">
        <f t="shared" si="1146"/>
        <v>0</v>
      </c>
      <c r="HV62" s="40">
        <f t="shared" si="1146"/>
        <v>0</v>
      </c>
      <c r="HW62" s="40">
        <f t="shared" si="1146"/>
        <v>0</v>
      </c>
      <c r="HX62" s="40">
        <f t="shared" si="1146"/>
        <v>0</v>
      </c>
      <c r="HY62" s="40">
        <f t="shared" si="1146"/>
        <v>0</v>
      </c>
      <c r="HZ62" s="40">
        <f t="shared" si="1146"/>
        <v>0.000171580089047824</v>
      </c>
      <c r="IA62" s="40">
        <f t="shared" si="1146"/>
        <v>0</v>
      </c>
      <c r="IB62" s="40">
        <f t="shared" si="1146"/>
        <v>0</v>
      </c>
      <c r="IC62" s="40">
        <f t="shared" si="1146"/>
        <v>0</v>
      </c>
      <c r="ID62" s="40">
        <f t="shared" si="1146"/>
        <v>0</v>
      </c>
      <c r="IE62" s="40">
        <f t="shared" si="1146"/>
        <v>0</v>
      </c>
      <c r="IF62" s="40" t="str">
        <f t="shared" si="1146"/>
        <v/>
      </c>
      <c r="IG62" s="40">
        <f t="shared" si="1146"/>
        <v>0</v>
      </c>
      <c r="IH62" s="40">
        <f t="shared" si="1146"/>
        <v>0</v>
      </c>
      <c r="II62" s="40">
        <f t="shared" si="1146"/>
        <v>0</v>
      </c>
      <c r="IJ62" s="40">
        <f t="shared" si="1146"/>
        <v>0</v>
      </c>
      <c r="IK62" s="40">
        <f t="shared" si="1146"/>
        <v>0</v>
      </c>
      <c r="IL62" s="40">
        <f t="shared" si="1146"/>
        <v>0</v>
      </c>
      <c r="IM62" s="40">
        <f t="shared" si="1146"/>
        <v>0</v>
      </c>
      <c r="IN62" s="40">
        <f t="shared" si="1146"/>
        <v>0</v>
      </c>
      <c r="IO62" s="40">
        <f t="shared" si="1146"/>
        <v>0</v>
      </c>
      <c r="IP62" s="40" t="str">
        <f t="shared" si="1146"/>
        <v/>
      </c>
      <c r="IQ62" s="40" t="str">
        <f t="shared" si="1146"/>
        <v/>
      </c>
      <c r="IR62" s="41">
        <f t="shared" si="1146"/>
        <v>2.10373210007724e-5</v>
      </c>
      <c r="IS62" s="45"/>
      <c r="IT62" s="45"/>
      <c r="IU62" s="45"/>
      <c r="IV62" s="45"/>
      <c r="IW62" s="45"/>
      <c r="IX62" s="45"/>
      <c r="IY62" s="45"/>
      <c r="IZ62" s="45"/>
      <c r="JA62" s="45"/>
      <c r="JB62" s="46"/>
      <c r="JC62" s="45"/>
      <c r="JD62" s="45"/>
      <c r="JE62" s="45"/>
      <c r="JF62" s="45"/>
      <c r="JG62" s="46"/>
      <c r="JH62" s="45"/>
      <c r="JI62" s="45"/>
      <c r="JJ62" s="46"/>
      <c r="JK62" s="46"/>
      <c r="JL62" s="46"/>
      <c r="JM62" s="45"/>
      <c r="JN62" s="46"/>
      <c r="JO62" s="45"/>
      <c r="JP62" s="45"/>
      <c r="JQ62" s="47">
        <f t="shared" si="1109"/>
        <v>0</v>
      </c>
      <c r="JR62" s="40">
        <f t="shared" ref="JR62:KP62" si="1147">IFERROR(IS62/IS$10,"")</f>
        <v>0</v>
      </c>
      <c r="JS62" s="40">
        <f t="shared" si="1147"/>
        <v>0</v>
      </c>
      <c r="JT62" s="40">
        <f t="shared" si="1147"/>
        <v>0</v>
      </c>
      <c r="JU62" s="40">
        <f t="shared" si="1147"/>
        <v>0</v>
      </c>
      <c r="JV62" s="40">
        <f t="shared" si="1147"/>
        <v>0</v>
      </c>
      <c r="JW62" s="40">
        <f t="shared" si="1147"/>
        <v>0</v>
      </c>
      <c r="JX62" s="40">
        <f t="shared" si="1147"/>
        <v>0</v>
      </c>
      <c r="JY62" s="40">
        <f t="shared" si="1147"/>
        <v>0</v>
      </c>
      <c r="JZ62" s="40">
        <f t="shared" si="1147"/>
        <v>0</v>
      </c>
      <c r="KA62" s="40">
        <f t="shared" si="1147"/>
        <v>0</v>
      </c>
      <c r="KB62" s="40">
        <f t="shared" si="1147"/>
        <v>0</v>
      </c>
      <c r="KC62" s="40">
        <f t="shared" si="1147"/>
        <v>0</v>
      </c>
      <c r="KD62" s="40" t="str">
        <f t="shared" si="1147"/>
        <v/>
      </c>
      <c r="KE62" s="40">
        <f t="shared" si="1147"/>
        <v>0</v>
      </c>
      <c r="KF62" s="40">
        <f t="shared" si="1147"/>
        <v>0</v>
      </c>
      <c r="KG62" s="40" t="str">
        <f t="shared" si="1147"/>
        <v/>
      </c>
      <c r="KH62" s="40">
        <f t="shared" si="1147"/>
        <v>0</v>
      </c>
      <c r="KI62" s="40">
        <f t="shared" si="1147"/>
        <v>0</v>
      </c>
      <c r="KJ62" s="40">
        <f t="shared" si="1147"/>
        <v>0</v>
      </c>
      <c r="KK62" s="40">
        <f t="shared" si="1147"/>
        <v>0</v>
      </c>
      <c r="KL62" s="40">
        <f t="shared" si="1147"/>
        <v>0</v>
      </c>
      <c r="KM62" s="40">
        <f t="shared" si="1147"/>
        <v>0</v>
      </c>
      <c r="KN62" s="40">
        <f t="shared" si="1147"/>
        <v>0</v>
      </c>
      <c r="KO62" s="40" t="str">
        <f t="shared" si="1147"/>
        <v/>
      </c>
      <c r="KP62" s="41">
        <f t="shared" si="1147"/>
        <v>0</v>
      </c>
      <c r="KQ62" s="45"/>
      <c r="KR62" s="45"/>
      <c r="KS62" s="45"/>
      <c r="KT62" s="45"/>
      <c r="KU62" s="45"/>
      <c r="KV62" s="45"/>
      <c r="KW62" s="45"/>
      <c r="KX62" s="45"/>
      <c r="KY62" s="45"/>
      <c r="KZ62" s="45"/>
      <c r="LA62" s="45"/>
      <c r="LB62" s="45"/>
      <c r="LC62" s="45"/>
      <c r="LD62" s="45"/>
      <c r="LE62" s="45"/>
      <c r="LF62" s="45"/>
      <c r="LG62" s="45"/>
      <c r="LH62" s="45"/>
      <c r="LI62" s="45"/>
      <c r="LJ62" s="45"/>
      <c r="LK62" s="45"/>
      <c r="LL62" s="45"/>
      <c r="LM62" s="45"/>
      <c r="LN62" s="45"/>
      <c r="LO62" s="47">
        <f t="shared" si="1111"/>
        <v>0</v>
      </c>
      <c r="LP62" s="40" t="str">
        <f t="shared" ref="LP62:MN62" si="1148">IFERROR(KQ62/KQ$10,"")</f>
        <v/>
      </c>
      <c r="LQ62" s="40" t="str">
        <f t="shared" si="1148"/>
        <v/>
      </c>
      <c r="LR62" s="40" t="str">
        <f t="shared" si="1148"/>
        <v/>
      </c>
      <c r="LS62" s="40" t="str">
        <f t="shared" si="1148"/>
        <v/>
      </c>
      <c r="LT62" s="40" t="str">
        <f t="shared" si="1148"/>
        <v/>
      </c>
      <c r="LU62" s="40" t="str">
        <f t="shared" si="1148"/>
        <v/>
      </c>
      <c r="LV62" s="40" t="str">
        <f t="shared" si="1148"/>
        <v/>
      </c>
      <c r="LW62" s="40" t="str">
        <f t="shared" si="1148"/>
        <v/>
      </c>
      <c r="LX62" s="40" t="str">
        <f t="shared" si="1148"/>
        <v/>
      </c>
      <c r="LY62" s="40" t="str">
        <f t="shared" si="1148"/>
        <v/>
      </c>
      <c r="LZ62" s="40" t="str">
        <f t="shared" si="1148"/>
        <v/>
      </c>
      <c r="MA62" s="40" t="str">
        <f t="shared" si="1148"/>
        <v/>
      </c>
      <c r="MB62" s="40" t="str">
        <f t="shared" si="1148"/>
        <v/>
      </c>
      <c r="MC62" s="40" t="str">
        <f t="shared" si="1148"/>
        <v/>
      </c>
      <c r="MD62" s="40" t="str">
        <f t="shared" si="1148"/>
        <v/>
      </c>
      <c r="ME62" s="40" t="str">
        <f t="shared" si="1148"/>
        <v/>
      </c>
      <c r="MF62" s="40" t="str">
        <f t="shared" si="1148"/>
        <v/>
      </c>
      <c r="MG62" s="40" t="str">
        <f t="shared" si="1148"/>
        <v/>
      </c>
      <c r="MH62" s="40" t="str">
        <f t="shared" si="1148"/>
        <v/>
      </c>
      <c r="MI62" s="40" t="str">
        <f t="shared" si="1148"/>
        <v/>
      </c>
      <c r="MJ62" s="40" t="str">
        <f t="shared" si="1148"/>
        <v/>
      </c>
      <c r="MK62" s="40" t="str">
        <f t="shared" si="1148"/>
        <v/>
      </c>
      <c r="ML62" s="40" t="str">
        <f t="shared" si="1148"/>
        <v/>
      </c>
      <c r="MM62" s="40" t="str">
        <f t="shared" si="1148"/>
        <v/>
      </c>
      <c r="MN62" s="41" t="str">
        <f t="shared" si="1148"/>
        <v/>
      </c>
      <c r="MO62" s="45"/>
      <c r="MP62" s="45"/>
      <c r="MQ62" s="45"/>
      <c r="MR62" s="45"/>
      <c r="MS62" s="45"/>
      <c r="MT62" s="45"/>
      <c r="MU62" s="45"/>
      <c r="MV62" s="45"/>
      <c r="MW62" s="45"/>
      <c r="MX62" s="45"/>
      <c r="MY62" s="45"/>
      <c r="MZ62" s="45"/>
      <c r="NA62" s="45"/>
      <c r="NB62" s="45"/>
      <c r="NC62" s="45"/>
      <c r="ND62" s="45"/>
      <c r="NE62" s="45"/>
      <c r="NF62" s="45"/>
      <c r="NG62" s="45"/>
      <c r="NH62" s="45"/>
      <c r="NI62" s="45"/>
      <c r="NJ62" s="45"/>
      <c r="NK62" s="45"/>
      <c r="NL62" s="45"/>
      <c r="NM62" s="47">
        <f t="shared" si="1113"/>
        <v>0</v>
      </c>
      <c r="NN62" s="40" t="str">
        <f t="shared" ref="NN62:OL62" si="1149">IFERROR(MO62/MO$10,"")</f>
        <v/>
      </c>
      <c r="NO62" s="40" t="str">
        <f t="shared" si="1149"/>
        <v/>
      </c>
      <c r="NP62" s="40" t="str">
        <f t="shared" si="1149"/>
        <v/>
      </c>
      <c r="NQ62" s="40" t="str">
        <f t="shared" si="1149"/>
        <v/>
      </c>
      <c r="NR62" s="40" t="str">
        <f t="shared" si="1149"/>
        <v/>
      </c>
      <c r="NS62" s="40" t="str">
        <f t="shared" si="1149"/>
        <v/>
      </c>
      <c r="NT62" s="40" t="str">
        <f t="shared" si="1149"/>
        <v/>
      </c>
      <c r="NU62" s="40" t="str">
        <f t="shared" si="1149"/>
        <v/>
      </c>
      <c r="NV62" s="40" t="str">
        <f t="shared" si="1149"/>
        <v/>
      </c>
      <c r="NW62" s="40" t="str">
        <f t="shared" si="1149"/>
        <v/>
      </c>
      <c r="NX62" s="40" t="str">
        <f t="shared" si="1149"/>
        <v/>
      </c>
      <c r="NY62" s="40" t="str">
        <f t="shared" si="1149"/>
        <v/>
      </c>
      <c r="NZ62" s="40" t="str">
        <f t="shared" si="1149"/>
        <v/>
      </c>
      <c r="OA62" s="40" t="str">
        <f t="shared" si="1149"/>
        <v/>
      </c>
      <c r="OB62" s="40" t="str">
        <f t="shared" si="1149"/>
        <v/>
      </c>
      <c r="OC62" s="40" t="str">
        <f t="shared" si="1149"/>
        <v/>
      </c>
      <c r="OD62" s="40" t="str">
        <f t="shared" si="1149"/>
        <v/>
      </c>
      <c r="OE62" s="40" t="str">
        <f t="shared" si="1149"/>
        <v/>
      </c>
      <c r="OF62" s="40" t="str">
        <f t="shared" si="1149"/>
        <v/>
      </c>
      <c r="OG62" s="40" t="str">
        <f t="shared" si="1149"/>
        <v/>
      </c>
      <c r="OH62" s="40" t="str">
        <f t="shared" si="1149"/>
        <v/>
      </c>
      <c r="OI62" s="40" t="str">
        <f t="shared" si="1149"/>
        <v/>
      </c>
      <c r="OJ62" s="40" t="str">
        <f t="shared" si="1149"/>
        <v/>
      </c>
      <c r="OK62" s="40" t="str">
        <f t="shared" si="1149"/>
        <v/>
      </c>
      <c r="OL62" s="41" t="str">
        <f t="shared" si="1149"/>
        <v/>
      </c>
      <c r="OM62" s="45"/>
      <c r="ON62" s="45"/>
      <c r="OO62" s="45"/>
      <c r="OP62" s="45"/>
      <c r="OQ62" s="45"/>
      <c r="OR62" s="45"/>
      <c r="OS62" s="45"/>
      <c r="OT62" s="45"/>
      <c r="OU62" s="45"/>
      <c r="OV62" s="45"/>
      <c r="OW62" s="45"/>
      <c r="OX62" s="45"/>
      <c r="OY62" s="45"/>
      <c r="OZ62" s="45"/>
      <c r="PA62" s="45"/>
      <c r="PB62" s="45"/>
      <c r="PC62" s="45"/>
      <c r="PD62" s="45"/>
      <c r="PE62" s="45"/>
      <c r="PF62" s="45"/>
      <c r="PG62" s="45"/>
      <c r="PH62" s="45"/>
      <c r="PI62" s="45"/>
      <c r="PJ62" s="45"/>
      <c r="PK62" s="47">
        <f t="shared" si="1115"/>
        <v>0</v>
      </c>
      <c r="PL62" s="40" t="str">
        <f t="shared" ref="PL62:QJ62" si="1150">IFERROR(OM62/OM$10,"")</f>
        <v/>
      </c>
      <c r="PM62" s="40" t="str">
        <f t="shared" si="1150"/>
        <v/>
      </c>
      <c r="PN62" s="40" t="str">
        <f t="shared" si="1150"/>
        <v/>
      </c>
      <c r="PO62" s="40" t="str">
        <f t="shared" si="1150"/>
        <v/>
      </c>
      <c r="PP62" s="40" t="str">
        <f t="shared" si="1150"/>
        <v/>
      </c>
      <c r="PQ62" s="40" t="str">
        <f t="shared" si="1150"/>
        <v/>
      </c>
      <c r="PR62" s="40" t="str">
        <f t="shared" si="1150"/>
        <v/>
      </c>
      <c r="PS62" s="40" t="str">
        <f t="shared" si="1150"/>
        <v/>
      </c>
      <c r="PT62" s="40" t="str">
        <f t="shared" si="1150"/>
        <v/>
      </c>
      <c r="PU62" s="40" t="str">
        <f t="shared" si="1150"/>
        <v/>
      </c>
      <c r="PV62" s="40" t="str">
        <f t="shared" si="1150"/>
        <v/>
      </c>
      <c r="PW62" s="40" t="str">
        <f t="shared" si="1150"/>
        <v/>
      </c>
      <c r="PX62" s="40" t="str">
        <f t="shared" si="1150"/>
        <v/>
      </c>
      <c r="PY62" s="40" t="str">
        <f t="shared" si="1150"/>
        <v/>
      </c>
      <c r="PZ62" s="40" t="str">
        <f t="shared" si="1150"/>
        <v/>
      </c>
      <c r="QA62" s="40" t="str">
        <f t="shared" si="1150"/>
        <v/>
      </c>
      <c r="QB62" s="40" t="str">
        <f t="shared" si="1150"/>
        <v/>
      </c>
      <c r="QC62" s="40" t="str">
        <f t="shared" si="1150"/>
        <v/>
      </c>
      <c r="QD62" s="40" t="str">
        <f t="shared" si="1150"/>
        <v/>
      </c>
      <c r="QE62" s="40" t="str">
        <f t="shared" si="1150"/>
        <v/>
      </c>
      <c r="QF62" s="40" t="str">
        <f t="shared" si="1150"/>
        <v/>
      </c>
      <c r="QG62" s="40" t="str">
        <f t="shared" si="1150"/>
        <v/>
      </c>
      <c r="QH62" s="40" t="str">
        <f t="shared" si="1150"/>
        <v/>
      </c>
      <c r="QI62" s="40" t="str">
        <f t="shared" si="1150"/>
        <v/>
      </c>
      <c r="QJ62" s="41" t="str">
        <f t="shared" si="1150"/>
        <v/>
      </c>
      <c r="QK62" s="45"/>
      <c r="QL62" s="45"/>
      <c r="QM62" s="45"/>
      <c r="QN62" s="45"/>
      <c r="QO62" s="45"/>
      <c r="QP62" s="45"/>
      <c r="QQ62" s="45"/>
      <c r="QR62" s="45"/>
      <c r="QS62" s="45"/>
      <c r="QT62" s="45"/>
      <c r="QU62" s="45"/>
      <c r="QV62" s="45"/>
      <c r="QW62" s="45"/>
      <c r="QX62" s="45"/>
      <c r="QY62" s="45"/>
      <c r="QZ62" s="45"/>
      <c r="RA62" s="45"/>
      <c r="RB62" s="45"/>
      <c r="RC62" s="45"/>
      <c r="RD62" s="45"/>
      <c r="RE62" s="45"/>
      <c r="RF62" s="45"/>
      <c r="RG62" s="45"/>
      <c r="RH62" s="45"/>
      <c r="RI62" s="47">
        <f t="shared" si="1117"/>
        <v>0</v>
      </c>
      <c r="RJ62" s="40" t="str">
        <f t="shared" ref="RJ62:SH62" si="1151">IFERROR(QK62/QK$10,"")</f>
        <v/>
      </c>
      <c r="RK62" s="40" t="str">
        <f t="shared" si="1151"/>
        <v/>
      </c>
      <c r="RL62" s="40" t="str">
        <f t="shared" si="1151"/>
        <v/>
      </c>
      <c r="RM62" s="40" t="str">
        <f t="shared" si="1151"/>
        <v/>
      </c>
      <c r="RN62" s="40" t="str">
        <f t="shared" si="1151"/>
        <v/>
      </c>
      <c r="RO62" s="40" t="str">
        <f t="shared" si="1151"/>
        <v/>
      </c>
      <c r="RP62" s="40" t="str">
        <f t="shared" si="1151"/>
        <v/>
      </c>
      <c r="RQ62" s="40" t="str">
        <f t="shared" si="1151"/>
        <v/>
      </c>
      <c r="RR62" s="40" t="str">
        <f t="shared" si="1151"/>
        <v/>
      </c>
      <c r="RS62" s="40" t="str">
        <f t="shared" si="1151"/>
        <v/>
      </c>
      <c r="RT62" s="40" t="str">
        <f t="shared" si="1151"/>
        <v/>
      </c>
      <c r="RU62" s="40" t="str">
        <f t="shared" si="1151"/>
        <v/>
      </c>
      <c r="RV62" s="40" t="str">
        <f t="shared" si="1151"/>
        <v/>
      </c>
      <c r="RW62" s="40" t="str">
        <f t="shared" si="1151"/>
        <v/>
      </c>
      <c r="RX62" s="40" t="str">
        <f t="shared" si="1151"/>
        <v/>
      </c>
      <c r="RY62" s="40" t="str">
        <f t="shared" si="1151"/>
        <v/>
      </c>
      <c r="RZ62" s="40" t="str">
        <f t="shared" si="1151"/>
        <v/>
      </c>
      <c r="SA62" s="40" t="str">
        <f t="shared" si="1151"/>
        <v/>
      </c>
      <c r="SB62" s="40" t="str">
        <f t="shared" si="1151"/>
        <v/>
      </c>
      <c r="SC62" s="40" t="str">
        <f t="shared" si="1151"/>
        <v/>
      </c>
      <c r="SD62" s="40" t="str">
        <f t="shared" si="1151"/>
        <v/>
      </c>
      <c r="SE62" s="40" t="str">
        <f t="shared" si="1151"/>
        <v/>
      </c>
      <c r="SF62" s="40" t="str">
        <f t="shared" si="1151"/>
        <v/>
      </c>
      <c r="SG62" s="40" t="str">
        <f t="shared" si="1151"/>
        <v/>
      </c>
      <c r="SH62" s="41" t="str">
        <f t="shared" si="1151"/>
        <v/>
      </c>
      <c r="SI62" s="45"/>
      <c r="SJ62" s="45"/>
      <c r="SK62" s="45"/>
      <c r="SL62" s="45"/>
      <c r="SM62" s="45"/>
      <c r="SN62" s="45"/>
      <c r="SO62" s="45"/>
      <c r="SP62" s="45"/>
      <c r="SQ62" s="45"/>
      <c r="SR62" s="45"/>
      <c r="SS62" s="45"/>
      <c r="ST62" s="45"/>
      <c r="SU62" s="45"/>
      <c r="SV62" s="45"/>
      <c r="SW62" s="45"/>
      <c r="SX62" s="45"/>
      <c r="SY62" s="45"/>
      <c r="SZ62" s="45"/>
      <c r="TA62" s="45"/>
      <c r="TB62" s="45"/>
      <c r="TC62" s="45"/>
      <c r="TD62" s="45"/>
      <c r="TE62" s="45"/>
      <c r="TF62" s="45"/>
      <c r="TG62" s="47">
        <f t="shared" si="1119"/>
        <v>0</v>
      </c>
      <c r="TH62" s="40" t="str">
        <f t="shared" ref="TH62:UA62" si="1152">IFERROR(SI62/SI$10,"")</f>
        <v/>
      </c>
      <c r="TI62" s="40" t="str">
        <f t="shared" si="1152"/>
        <v/>
      </c>
      <c r="TJ62" s="40" t="str">
        <f t="shared" si="1152"/>
        <v/>
      </c>
      <c r="TK62" s="40" t="str">
        <f t="shared" si="1152"/>
        <v/>
      </c>
      <c r="TL62" s="40" t="str">
        <f t="shared" si="1152"/>
        <v/>
      </c>
      <c r="TM62" s="40" t="str">
        <f t="shared" si="1152"/>
        <v/>
      </c>
      <c r="TN62" s="40" t="str">
        <f t="shared" si="1152"/>
        <v/>
      </c>
      <c r="TO62" s="40" t="str">
        <f t="shared" si="1152"/>
        <v/>
      </c>
      <c r="TP62" s="40" t="str">
        <f t="shared" si="1152"/>
        <v/>
      </c>
      <c r="TQ62" s="40" t="str">
        <f t="shared" si="1152"/>
        <v/>
      </c>
      <c r="TR62" s="40" t="str">
        <f t="shared" si="1152"/>
        <v/>
      </c>
      <c r="TS62" s="40" t="str">
        <f t="shared" si="1152"/>
        <v/>
      </c>
      <c r="TT62" s="40" t="str">
        <f t="shared" si="1152"/>
        <v/>
      </c>
      <c r="TU62" s="40" t="str">
        <f t="shared" si="1152"/>
        <v/>
      </c>
      <c r="TV62" s="40" t="str">
        <f t="shared" si="1152"/>
        <v/>
      </c>
      <c r="TW62" s="40" t="str">
        <f t="shared" si="1152"/>
        <v/>
      </c>
      <c r="TX62" s="40" t="str">
        <f t="shared" si="1152"/>
        <v/>
      </c>
      <c r="TY62" s="40" t="str">
        <f t="shared" si="1152"/>
        <v/>
      </c>
      <c r="TZ62" s="40" t="str">
        <f t="shared" si="1152"/>
        <v/>
      </c>
      <c r="UA62" s="40" t="str">
        <f t="shared" si="1152"/>
        <v/>
      </c>
      <c r="UB62" s="40" t="str">
        <f t="shared" ref="UB62:UG62" si="1153">IFERROR(TB62/TB$10,"")</f>
        <v/>
      </c>
      <c r="UC62" s="40" t="str">
        <f t="shared" si="1153"/>
        <v/>
      </c>
      <c r="UD62" s="40" t="str">
        <f t="shared" si="1153"/>
        <v/>
      </c>
      <c r="UE62" s="40" t="str">
        <f t="shared" si="1153"/>
        <v/>
      </c>
      <c r="UF62" s="40" t="str">
        <f t="shared" si="1153"/>
        <v/>
      </c>
      <c r="UG62" s="41" t="str">
        <f t="shared" si="1153"/>
        <v/>
      </c>
      <c r="UH62" s="45"/>
      <c r="UI62" s="45"/>
      <c r="UJ62" s="45"/>
      <c r="UK62" s="45"/>
      <c r="UL62" s="45"/>
      <c r="UM62" s="45"/>
      <c r="UN62" s="45"/>
      <c r="UO62" s="45"/>
      <c r="UP62" s="45"/>
      <c r="UQ62" s="45"/>
      <c r="UR62" s="45"/>
      <c r="US62" s="45"/>
      <c r="UT62" s="45"/>
      <c r="UU62" s="45"/>
      <c r="UV62" s="45"/>
      <c r="UW62" s="45"/>
      <c r="UX62" s="45"/>
      <c r="UY62" s="45"/>
      <c r="UZ62" s="45"/>
      <c r="VA62" s="45"/>
      <c r="VB62" s="45"/>
      <c r="VC62" s="45"/>
      <c r="VD62" s="45"/>
      <c r="VE62" s="45"/>
      <c r="VF62" s="47">
        <f t="shared" si="1122"/>
        <v>0</v>
      </c>
      <c r="VG62" s="40" t="str">
        <f t="shared" ref="VG62:WE62" si="1154">IFERROR(UH62/UH$10,"")</f>
        <v/>
      </c>
      <c r="VH62" s="40" t="str">
        <f t="shared" si="1154"/>
        <v/>
      </c>
      <c r="VI62" s="40" t="str">
        <f t="shared" si="1154"/>
        <v/>
      </c>
      <c r="VJ62" s="40" t="str">
        <f t="shared" si="1154"/>
        <v/>
      </c>
      <c r="VK62" s="40" t="str">
        <f t="shared" si="1154"/>
        <v/>
      </c>
      <c r="VL62" s="40" t="str">
        <f t="shared" si="1154"/>
        <v/>
      </c>
      <c r="VM62" s="40" t="str">
        <f t="shared" si="1154"/>
        <v/>
      </c>
      <c r="VN62" s="40" t="str">
        <f t="shared" si="1154"/>
        <v/>
      </c>
      <c r="VO62" s="40" t="str">
        <f t="shared" si="1154"/>
        <v/>
      </c>
      <c r="VP62" s="40" t="str">
        <f t="shared" si="1154"/>
        <v/>
      </c>
      <c r="VQ62" s="40" t="str">
        <f t="shared" si="1154"/>
        <v/>
      </c>
      <c r="VR62" s="40" t="str">
        <f t="shared" si="1154"/>
        <v/>
      </c>
      <c r="VS62" s="40" t="str">
        <f t="shared" si="1154"/>
        <v/>
      </c>
      <c r="VT62" s="40" t="str">
        <f t="shared" si="1154"/>
        <v/>
      </c>
      <c r="VU62" s="40" t="str">
        <f t="shared" si="1154"/>
        <v/>
      </c>
      <c r="VV62" s="40" t="str">
        <f t="shared" si="1154"/>
        <v/>
      </c>
      <c r="VW62" s="40" t="str">
        <f t="shared" si="1154"/>
        <v/>
      </c>
      <c r="VX62" s="40" t="str">
        <f t="shared" si="1154"/>
        <v/>
      </c>
      <c r="VY62" s="40" t="str">
        <f t="shared" si="1154"/>
        <v/>
      </c>
      <c r="VZ62" s="40" t="str">
        <f t="shared" si="1154"/>
        <v/>
      </c>
      <c r="WA62" s="40" t="str">
        <f t="shared" si="1154"/>
        <v/>
      </c>
      <c r="WB62" s="40" t="str">
        <f t="shared" si="1154"/>
        <v/>
      </c>
      <c r="WC62" s="40" t="str">
        <f t="shared" si="1154"/>
        <v/>
      </c>
      <c r="WD62" s="40" t="str">
        <f t="shared" si="1154"/>
        <v/>
      </c>
      <c r="WE62" s="41" t="str">
        <f t="shared" si="1154"/>
        <v/>
      </c>
      <c r="WF62" s="45">
        <f t="shared" ref="WF62:XC62" si="1155">SUMIF($C$2:$WE$2,WF$2,$C62:$WE62)</f>
        <v>0</v>
      </c>
      <c r="WG62" s="45">
        <f t="shared" si="1155"/>
        <v>0</v>
      </c>
      <c r="WH62" s="45">
        <f t="shared" si="1155"/>
        <v>0</v>
      </c>
      <c r="WI62" s="45">
        <f t="shared" si="1155"/>
        <v>0</v>
      </c>
      <c r="WJ62" s="45">
        <f t="shared" si="1155"/>
        <v>0</v>
      </c>
      <c r="WK62" s="45">
        <f t="shared" si="1155"/>
        <v>0</v>
      </c>
      <c r="WL62" s="45">
        <f t="shared" si="1155"/>
        <v>158.15</v>
      </c>
      <c r="WM62" s="45">
        <f t="shared" si="1155"/>
        <v>0</v>
      </c>
      <c r="WN62" s="45">
        <f t="shared" si="1155"/>
        <v>0</v>
      </c>
      <c r="WO62" s="45">
        <f t="shared" si="1155"/>
        <v>0</v>
      </c>
      <c r="WP62" s="45">
        <f t="shared" si="1155"/>
        <v>0</v>
      </c>
      <c r="WQ62" s="45">
        <f t="shared" si="1155"/>
        <v>0</v>
      </c>
      <c r="WR62" s="45">
        <f t="shared" si="1155"/>
        <v>0</v>
      </c>
      <c r="WS62" s="45">
        <f t="shared" si="1155"/>
        <v>0</v>
      </c>
      <c r="WT62" s="45">
        <f t="shared" si="1155"/>
        <v>0</v>
      </c>
      <c r="WU62" s="45">
        <f t="shared" si="1155"/>
        <v>0</v>
      </c>
      <c r="WV62" s="45">
        <f t="shared" si="1155"/>
        <v>0</v>
      </c>
      <c r="WW62" s="45">
        <f t="shared" si="1155"/>
        <v>0</v>
      </c>
      <c r="WX62" s="45">
        <f t="shared" si="1155"/>
        <v>0</v>
      </c>
      <c r="WY62" s="45">
        <f t="shared" si="1155"/>
        <v>0</v>
      </c>
      <c r="WZ62" s="45">
        <f t="shared" si="1155"/>
        <v>0</v>
      </c>
      <c r="XA62" s="45">
        <f t="shared" si="1155"/>
        <v>0</v>
      </c>
      <c r="XB62" s="45">
        <f t="shared" si="1155"/>
        <v>0</v>
      </c>
      <c r="XC62" s="45">
        <f t="shared" si="1155"/>
        <v>0</v>
      </c>
      <c r="XD62" s="47">
        <f t="shared" si="1125"/>
        <v>158.15</v>
      </c>
      <c r="XE62" s="40">
        <f t="shared" ref="XE62:YC62" si="1156">IFERROR(WF62/WF$10,"")</f>
        <v>0</v>
      </c>
      <c r="XF62" s="40">
        <f t="shared" si="1156"/>
        <v>0</v>
      </c>
      <c r="XG62" s="40">
        <f t="shared" si="1156"/>
        <v>0</v>
      </c>
      <c r="XH62" s="40">
        <f t="shared" si="1156"/>
        <v>0</v>
      </c>
      <c r="XI62" s="40">
        <f t="shared" si="1156"/>
        <v>0</v>
      </c>
      <c r="XJ62" s="40">
        <f t="shared" si="1156"/>
        <v>0</v>
      </c>
      <c r="XK62" s="40">
        <f t="shared" si="1156"/>
        <v>6.14745601691503e-5</v>
      </c>
      <c r="XL62" s="40">
        <f t="shared" si="1156"/>
        <v>0</v>
      </c>
      <c r="XM62" s="40">
        <f t="shared" si="1156"/>
        <v>0</v>
      </c>
      <c r="XN62" s="40">
        <f t="shared" si="1156"/>
        <v>0</v>
      </c>
      <c r="XO62" s="40">
        <f t="shared" si="1156"/>
        <v>0</v>
      </c>
      <c r="XP62" s="40">
        <f t="shared" si="1156"/>
        <v>0</v>
      </c>
      <c r="XQ62" s="40">
        <f t="shared" si="1156"/>
        <v>0</v>
      </c>
      <c r="XR62" s="40">
        <f t="shared" si="1156"/>
        <v>0</v>
      </c>
      <c r="XS62" s="40">
        <f t="shared" si="1156"/>
        <v>0</v>
      </c>
      <c r="XT62" s="40">
        <f t="shared" si="1156"/>
        <v>0</v>
      </c>
      <c r="XU62" s="40">
        <f t="shared" si="1156"/>
        <v>0</v>
      </c>
      <c r="XV62" s="40">
        <f t="shared" si="1156"/>
        <v>0</v>
      </c>
      <c r="XW62" s="40">
        <f t="shared" si="1156"/>
        <v>0</v>
      </c>
      <c r="XX62" s="40">
        <f t="shared" si="1156"/>
        <v>0</v>
      </c>
      <c r="XY62" s="40">
        <f t="shared" si="1156"/>
        <v>0</v>
      </c>
      <c r="XZ62" s="40">
        <f t="shared" si="1156"/>
        <v>0</v>
      </c>
      <c r="YA62" s="40">
        <f t="shared" si="1156"/>
        <v>0</v>
      </c>
      <c r="YB62" s="40" t="str">
        <f t="shared" si="1156"/>
        <v/>
      </c>
      <c r="YC62" s="41">
        <f t="shared" si="1156"/>
        <v>7.840797345124e-6</v>
      </c>
    </row>
    <row r="63" s="18" customFormat="1" customHeight="1" spans="1:653">
      <c r="A63" s="67"/>
      <c r="B63" s="44" t="s">
        <v>117</v>
      </c>
      <c r="C63" s="45"/>
      <c r="D63" s="45"/>
      <c r="E63" s="45"/>
      <c r="F63" s="45"/>
      <c r="G63" s="45"/>
      <c r="H63" s="45"/>
      <c r="I63" s="45"/>
      <c r="J63" s="45"/>
      <c r="K63" s="45"/>
      <c r="L63" s="46"/>
      <c r="M63" s="45"/>
      <c r="N63" s="45"/>
      <c r="O63" s="45"/>
      <c r="P63" s="45"/>
      <c r="Q63" s="46"/>
      <c r="R63" s="45"/>
      <c r="S63" s="40" t="str">
        <f>IFERROR(#REF!/#REF!,"")</f>
        <v/>
      </c>
      <c r="T63" s="45"/>
      <c r="U63" s="45"/>
      <c r="V63" s="45"/>
      <c r="W63" s="45"/>
      <c r="X63" s="46"/>
      <c r="Y63" s="45"/>
      <c r="Z63" s="45"/>
      <c r="AA63" s="47">
        <f t="shared" si="1099"/>
        <v>0</v>
      </c>
      <c r="AB63" s="40">
        <f t="shared" ref="AB63:AZ63" si="1157">IFERROR(C63/C$10,"")</f>
        <v>0</v>
      </c>
      <c r="AC63" s="40">
        <f t="shared" si="1157"/>
        <v>0</v>
      </c>
      <c r="AD63" s="40">
        <f t="shared" si="1157"/>
        <v>0</v>
      </c>
      <c r="AE63" s="40">
        <f t="shared" si="1157"/>
        <v>0</v>
      </c>
      <c r="AF63" s="40">
        <f t="shared" si="1157"/>
        <v>0</v>
      </c>
      <c r="AG63" s="40">
        <f t="shared" si="1157"/>
        <v>0</v>
      </c>
      <c r="AH63" s="40">
        <f t="shared" si="1157"/>
        <v>0</v>
      </c>
      <c r="AI63" s="40">
        <f t="shared" si="1157"/>
        <v>0</v>
      </c>
      <c r="AJ63" s="40">
        <f t="shared" si="1157"/>
        <v>0</v>
      </c>
      <c r="AK63" s="40">
        <f t="shared" si="1157"/>
        <v>0</v>
      </c>
      <c r="AL63" s="40">
        <f t="shared" si="1157"/>
        <v>0</v>
      </c>
      <c r="AM63" s="40">
        <f t="shared" si="1157"/>
        <v>0</v>
      </c>
      <c r="AN63" s="40">
        <f t="shared" si="1157"/>
        <v>0</v>
      </c>
      <c r="AO63" s="40">
        <f t="shared" si="1157"/>
        <v>0</v>
      </c>
      <c r="AP63" s="40">
        <f t="shared" si="1157"/>
        <v>0</v>
      </c>
      <c r="AQ63" s="40">
        <f t="shared" si="1157"/>
        <v>0</v>
      </c>
      <c r="AR63" s="40" t="str">
        <f t="shared" si="1157"/>
        <v/>
      </c>
      <c r="AS63" s="40">
        <f t="shared" si="1157"/>
        <v>0</v>
      </c>
      <c r="AT63" s="40">
        <f t="shared" si="1157"/>
        <v>0</v>
      </c>
      <c r="AU63" s="40">
        <f t="shared" si="1157"/>
        <v>0</v>
      </c>
      <c r="AV63" s="40" t="str">
        <f t="shared" si="1157"/>
        <v/>
      </c>
      <c r="AW63" s="40" t="str">
        <f t="shared" si="1157"/>
        <v/>
      </c>
      <c r="AX63" s="40" t="str">
        <f t="shared" si="1157"/>
        <v/>
      </c>
      <c r="AY63" s="40" t="str">
        <f t="shared" si="1157"/>
        <v/>
      </c>
      <c r="AZ63" s="41">
        <f t="shared" si="1157"/>
        <v>0</v>
      </c>
      <c r="BA63" s="45"/>
      <c r="BB63" s="45"/>
      <c r="BC63" s="45"/>
      <c r="BD63" s="45"/>
      <c r="BE63" s="45"/>
      <c r="BF63" s="45"/>
      <c r="BG63" s="45"/>
      <c r="BH63" s="45"/>
      <c r="BI63" s="45"/>
      <c r="BJ63" s="46"/>
      <c r="BK63" s="45"/>
      <c r="BL63" s="45"/>
      <c r="BM63" s="45"/>
      <c r="BN63" s="45"/>
      <c r="BO63" s="46"/>
      <c r="BP63" s="45"/>
      <c r="BQ63" s="40" t="str">
        <f>IFERROR(#REF!/#REF!,"")</f>
        <v/>
      </c>
      <c r="BR63" s="46"/>
      <c r="BS63" s="46"/>
      <c r="BT63" s="46"/>
      <c r="BU63" s="45"/>
      <c r="BV63" s="45"/>
      <c r="BW63" s="45"/>
      <c r="BX63" s="45"/>
      <c r="BY63" s="47">
        <f t="shared" si="1101"/>
        <v>0</v>
      </c>
      <c r="BZ63" s="40">
        <f t="shared" ref="BZ63:CX63" si="1158">IFERROR(BA63/BA$10,"")</f>
        <v>0</v>
      </c>
      <c r="CA63" s="40">
        <f t="shared" si="1158"/>
        <v>0</v>
      </c>
      <c r="CB63" s="40">
        <f t="shared" si="1158"/>
        <v>0</v>
      </c>
      <c r="CC63" s="40">
        <f t="shared" si="1158"/>
        <v>0</v>
      </c>
      <c r="CD63" s="40">
        <f t="shared" si="1158"/>
        <v>0</v>
      </c>
      <c r="CE63" s="40">
        <f t="shared" si="1158"/>
        <v>0</v>
      </c>
      <c r="CF63" s="40">
        <f t="shared" si="1158"/>
        <v>0</v>
      </c>
      <c r="CG63" s="40">
        <f t="shared" si="1158"/>
        <v>0</v>
      </c>
      <c r="CH63" s="40">
        <f t="shared" si="1158"/>
        <v>0</v>
      </c>
      <c r="CI63" s="40">
        <f t="shared" si="1158"/>
        <v>0</v>
      </c>
      <c r="CJ63" s="40">
        <f t="shared" si="1158"/>
        <v>0</v>
      </c>
      <c r="CK63" s="40">
        <f t="shared" si="1158"/>
        <v>0</v>
      </c>
      <c r="CL63" s="40">
        <f t="shared" si="1158"/>
        <v>0</v>
      </c>
      <c r="CM63" s="40">
        <f t="shared" si="1158"/>
        <v>0</v>
      </c>
      <c r="CN63" s="40">
        <f t="shared" si="1158"/>
        <v>0</v>
      </c>
      <c r="CO63" s="40">
        <f t="shared" si="1158"/>
        <v>0</v>
      </c>
      <c r="CP63" s="40" t="str">
        <f t="shared" si="1158"/>
        <v/>
      </c>
      <c r="CQ63" s="40">
        <f t="shared" si="1158"/>
        <v>0</v>
      </c>
      <c r="CR63" s="40">
        <f t="shared" si="1158"/>
        <v>0</v>
      </c>
      <c r="CS63" s="40">
        <f t="shared" si="1158"/>
        <v>0</v>
      </c>
      <c r="CT63" s="40" t="str">
        <f t="shared" si="1158"/>
        <v/>
      </c>
      <c r="CU63" s="40" t="str">
        <f t="shared" si="1158"/>
        <v/>
      </c>
      <c r="CV63" s="40" t="str">
        <f t="shared" si="1158"/>
        <v/>
      </c>
      <c r="CW63" s="40" t="str">
        <f t="shared" si="1158"/>
        <v/>
      </c>
      <c r="CX63" s="41">
        <f t="shared" si="1158"/>
        <v>0</v>
      </c>
      <c r="CY63" s="48"/>
      <c r="CZ63" s="45"/>
      <c r="DA63" s="45">
        <v>250</v>
      </c>
      <c r="DB63" s="45"/>
      <c r="DC63" s="45"/>
      <c r="DD63" s="45">
        <v>100</v>
      </c>
      <c r="DE63" s="45"/>
      <c r="DF63" s="45"/>
      <c r="DG63" s="45"/>
      <c r="DH63" s="46"/>
      <c r="DI63" s="45"/>
      <c r="DJ63" s="45"/>
      <c r="DK63" s="45"/>
      <c r="DL63" s="45"/>
      <c r="DM63" s="46"/>
      <c r="DN63" s="45"/>
      <c r="DO63" s="45"/>
      <c r="DP63" s="46"/>
      <c r="DQ63" s="46"/>
      <c r="DR63" s="46"/>
      <c r="DS63" s="45"/>
      <c r="DT63" s="45"/>
      <c r="DU63" s="45"/>
      <c r="DV63" s="45"/>
      <c r="DW63" s="47">
        <f t="shared" si="1103"/>
        <v>350</v>
      </c>
      <c r="DX63" s="40">
        <f t="shared" ref="DX63:EV63" si="1159">IFERROR(CY63/CY$10,"")</f>
        <v>0</v>
      </c>
      <c r="DY63" s="40">
        <f t="shared" si="1159"/>
        <v>0</v>
      </c>
      <c r="DZ63" s="40">
        <f t="shared" si="1159"/>
        <v>0.000722308351875127</v>
      </c>
      <c r="EA63" s="40">
        <f t="shared" si="1159"/>
        <v>0</v>
      </c>
      <c r="EB63" s="40">
        <f t="shared" si="1159"/>
        <v>0</v>
      </c>
      <c r="EC63" s="40">
        <f t="shared" si="1159"/>
        <v>0.00042515285945909</v>
      </c>
      <c r="ED63" s="40">
        <f t="shared" si="1159"/>
        <v>0</v>
      </c>
      <c r="EE63" s="40">
        <f t="shared" si="1159"/>
        <v>0</v>
      </c>
      <c r="EF63" s="40">
        <f t="shared" si="1159"/>
        <v>0</v>
      </c>
      <c r="EG63" s="40">
        <f t="shared" si="1159"/>
        <v>0</v>
      </c>
      <c r="EH63" s="40">
        <f t="shared" si="1159"/>
        <v>0</v>
      </c>
      <c r="EI63" s="40">
        <f t="shared" si="1159"/>
        <v>0</v>
      </c>
      <c r="EJ63" s="40">
        <f t="shared" si="1159"/>
        <v>0</v>
      </c>
      <c r="EK63" s="40">
        <f t="shared" si="1159"/>
        <v>0</v>
      </c>
      <c r="EL63" s="40">
        <f t="shared" si="1159"/>
        <v>0</v>
      </c>
      <c r="EM63" s="40">
        <f t="shared" si="1159"/>
        <v>0</v>
      </c>
      <c r="EN63" s="40">
        <f t="shared" si="1159"/>
        <v>0</v>
      </c>
      <c r="EO63" s="40">
        <f t="shared" si="1159"/>
        <v>0</v>
      </c>
      <c r="EP63" s="40">
        <f t="shared" si="1159"/>
        <v>0</v>
      </c>
      <c r="EQ63" s="40">
        <f t="shared" si="1159"/>
        <v>0</v>
      </c>
      <c r="ER63" s="40" t="str">
        <f t="shared" si="1159"/>
        <v/>
      </c>
      <c r="ES63" s="40" t="str">
        <f t="shared" si="1159"/>
        <v/>
      </c>
      <c r="ET63" s="40" t="str">
        <f t="shared" si="1159"/>
        <v/>
      </c>
      <c r="EU63" s="40" t="str">
        <f t="shared" si="1159"/>
        <v/>
      </c>
      <c r="EV63" s="41">
        <f t="shared" si="1159"/>
        <v>8.31224481200587e-5</v>
      </c>
      <c r="EW63" s="45"/>
      <c r="EX63" s="45"/>
      <c r="EY63" s="45"/>
      <c r="EZ63" s="45"/>
      <c r="FA63" s="45"/>
      <c r="FB63" s="45"/>
      <c r="FC63" s="45"/>
      <c r="FD63" s="45"/>
      <c r="FE63" s="45"/>
      <c r="FF63" s="46"/>
      <c r="FG63" s="45"/>
      <c r="FH63" s="45"/>
      <c r="FI63" s="45"/>
      <c r="FJ63" s="45"/>
      <c r="FK63" s="46"/>
      <c r="FL63" s="45"/>
      <c r="FM63" s="45"/>
      <c r="FN63" s="46"/>
      <c r="FO63" s="46"/>
      <c r="FP63" s="46"/>
      <c r="FQ63" s="45"/>
      <c r="FR63" s="45"/>
      <c r="FS63" s="45"/>
      <c r="FT63" s="45"/>
      <c r="FU63" s="47">
        <f t="shared" si="1105"/>
        <v>0</v>
      </c>
      <c r="FV63" s="40">
        <f t="shared" ref="FV63:GT63" si="1160">IFERROR(EW63/EW$10,"")</f>
        <v>0</v>
      </c>
      <c r="FW63" s="40">
        <f t="shared" si="1160"/>
        <v>0</v>
      </c>
      <c r="FX63" s="40">
        <f t="shared" si="1160"/>
        <v>0</v>
      </c>
      <c r="FY63" s="40">
        <f t="shared" si="1160"/>
        <v>0</v>
      </c>
      <c r="FZ63" s="40">
        <f t="shared" si="1160"/>
        <v>0</v>
      </c>
      <c r="GA63" s="40">
        <f t="shared" si="1160"/>
        <v>0</v>
      </c>
      <c r="GB63" s="40">
        <f t="shared" si="1160"/>
        <v>0</v>
      </c>
      <c r="GC63" s="40">
        <f t="shared" si="1160"/>
        <v>0</v>
      </c>
      <c r="GD63" s="40">
        <f t="shared" si="1160"/>
        <v>0</v>
      </c>
      <c r="GE63" s="40">
        <f t="shared" si="1160"/>
        <v>0</v>
      </c>
      <c r="GF63" s="40">
        <f t="shared" si="1160"/>
        <v>0</v>
      </c>
      <c r="GG63" s="40">
        <f t="shared" si="1160"/>
        <v>0</v>
      </c>
      <c r="GH63" s="40">
        <f t="shared" si="1160"/>
        <v>0</v>
      </c>
      <c r="GI63" s="40">
        <f t="shared" si="1160"/>
        <v>0</v>
      </c>
      <c r="GJ63" s="40">
        <f t="shared" si="1160"/>
        <v>0</v>
      </c>
      <c r="GK63" s="40">
        <f t="shared" si="1160"/>
        <v>0</v>
      </c>
      <c r="GL63" s="40">
        <f t="shared" si="1160"/>
        <v>0</v>
      </c>
      <c r="GM63" s="40">
        <f t="shared" si="1160"/>
        <v>0</v>
      </c>
      <c r="GN63" s="40">
        <f t="shared" si="1160"/>
        <v>0</v>
      </c>
      <c r="GO63" s="40">
        <f t="shared" si="1160"/>
        <v>0</v>
      </c>
      <c r="GP63" s="40" t="str">
        <f t="shared" si="1160"/>
        <v/>
      </c>
      <c r="GQ63" s="40" t="str">
        <f t="shared" si="1160"/>
        <v/>
      </c>
      <c r="GR63" s="40" t="str">
        <f t="shared" si="1160"/>
        <v/>
      </c>
      <c r="GS63" s="40" t="str">
        <f t="shared" si="1160"/>
        <v/>
      </c>
      <c r="GT63" s="41">
        <f t="shared" si="1160"/>
        <v>0</v>
      </c>
      <c r="GU63" s="45"/>
      <c r="GV63" s="45">
        <v>200</v>
      </c>
      <c r="GW63" s="45">
        <v>300</v>
      </c>
      <c r="GX63" s="45"/>
      <c r="GY63" s="45"/>
      <c r="GZ63" s="86">
        <v>400</v>
      </c>
      <c r="HA63" s="45"/>
      <c r="HB63" s="45"/>
      <c r="HC63" s="45"/>
      <c r="HD63" s="46"/>
      <c r="HE63" s="45"/>
      <c r="HF63" s="45"/>
      <c r="HG63" s="45"/>
      <c r="HH63" s="45"/>
      <c r="HI63" s="46"/>
      <c r="HJ63" s="45"/>
      <c r="HK63" s="45"/>
      <c r="HL63" s="46"/>
      <c r="HM63" s="46"/>
      <c r="HN63" s="46"/>
      <c r="HO63" s="45"/>
      <c r="HP63" s="46"/>
      <c r="HQ63" s="45"/>
      <c r="HR63" s="45"/>
      <c r="HS63" s="47">
        <f t="shared" si="1107"/>
        <v>900</v>
      </c>
      <c r="HT63" s="40">
        <f t="shared" ref="HT63:IR63" si="1161">IFERROR(GU63/GU$10,"")</f>
        <v>0</v>
      </c>
      <c r="HU63" s="40">
        <f t="shared" si="1161"/>
        <v>0.00874736813561208</v>
      </c>
      <c r="HV63" s="40">
        <f t="shared" si="1161"/>
        <v>0.00146094143845463</v>
      </c>
      <c r="HW63" s="40">
        <f t="shared" si="1161"/>
        <v>0</v>
      </c>
      <c r="HX63" s="40">
        <f t="shared" si="1161"/>
        <v>0</v>
      </c>
      <c r="HY63" s="40">
        <f t="shared" si="1161"/>
        <v>0.00224313748537327</v>
      </c>
      <c r="HZ63" s="40">
        <f t="shared" si="1161"/>
        <v>0</v>
      </c>
      <c r="IA63" s="40">
        <f t="shared" si="1161"/>
        <v>0</v>
      </c>
      <c r="IB63" s="40">
        <f t="shared" si="1161"/>
        <v>0</v>
      </c>
      <c r="IC63" s="40">
        <f t="shared" si="1161"/>
        <v>0</v>
      </c>
      <c r="ID63" s="40">
        <f t="shared" si="1161"/>
        <v>0</v>
      </c>
      <c r="IE63" s="40">
        <f t="shared" si="1161"/>
        <v>0</v>
      </c>
      <c r="IF63" s="40" t="str">
        <f t="shared" si="1161"/>
        <v/>
      </c>
      <c r="IG63" s="40">
        <f t="shared" si="1161"/>
        <v>0</v>
      </c>
      <c r="IH63" s="40">
        <f t="shared" si="1161"/>
        <v>0</v>
      </c>
      <c r="II63" s="40">
        <f t="shared" si="1161"/>
        <v>0</v>
      </c>
      <c r="IJ63" s="40">
        <f t="shared" si="1161"/>
        <v>0</v>
      </c>
      <c r="IK63" s="40">
        <f t="shared" si="1161"/>
        <v>0</v>
      </c>
      <c r="IL63" s="40">
        <f t="shared" si="1161"/>
        <v>0</v>
      </c>
      <c r="IM63" s="40">
        <f t="shared" si="1161"/>
        <v>0</v>
      </c>
      <c r="IN63" s="40">
        <f t="shared" si="1161"/>
        <v>0</v>
      </c>
      <c r="IO63" s="40">
        <f t="shared" si="1161"/>
        <v>0</v>
      </c>
      <c r="IP63" s="40" t="str">
        <f t="shared" si="1161"/>
        <v/>
      </c>
      <c r="IQ63" s="40" t="str">
        <f t="shared" si="1161"/>
        <v/>
      </c>
      <c r="IR63" s="41">
        <f t="shared" si="1161"/>
        <v>0.000235638940892285</v>
      </c>
      <c r="IS63" s="45"/>
      <c r="IT63" s="45"/>
      <c r="IU63" s="45">
        <v>200</v>
      </c>
      <c r="IV63" s="45"/>
      <c r="IW63" s="45"/>
      <c r="IX63" s="45"/>
      <c r="IY63" s="45"/>
      <c r="IZ63" s="45"/>
      <c r="JA63" s="45"/>
      <c r="JB63" s="46"/>
      <c r="JC63" s="45"/>
      <c r="JD63" s="45"/>
      <c r="JE63" s="45"/>
      <c r="JF63" s="45"/>
      <c r="JG63" s="46"/>
      <c r="JH63" s="45"/>
      <c r="JI63" s="45"/>
      <c r="JJ63" s="46"/>
      <c r="JK63" s="46"/>
      <c r="JL63" s="46"/>
      <c r="JM63" s="45"/>
      <c r="JN63" s="46"/>
      <c r="JO63" s="45"/>
      <c r="JP63" s="45"/>
      <c r="JQ63" s="47">
        <f t="shared" si="1109"/>
        <v>200</v>
      </c>
      <c r="JR63" s="40">
        <f t="shared" ref="JR63:KP63" si="1162">IFERROR(IS63/IS$10,"")</f>
        <v>0</v>
      </c>
      <c r="JS63" s="40">
        <f t="shared" si="1162"/>
        <v>0</v>
      </c>
      <c r="JT63" s="40">
        <f t="shared" si="1162"/>
        <v>0.00118805609193005</v>
      </c>
      <c r="JU63" s="40">
        <f t="shared" si="1162"/>
        <v>0</v>
      </c>
      <c r="JV63" s="40">
        <f t="shared" si="1162"/>
        <v>0</v>
      </c>
      <c r="JW63" s="40">
        <f t="shared" si="1162"/>
        <v>0</v>
      </c>
      <c r="JX63" s="40">
        <f t="shared" si="1162"/>
        <v>0</v>
      </c>
      <c r="JY63" s="40">
        <f t="shared" si="1162"/>
        <v>0</v>
      </c>
      <c r="JZ63" s="40">
        <f t="shared" si="1162"/>
        <v>0</v>
      </c>
      <c r="KA63" s="40">
        <f t="shared" si="1162"/>
        <v>0</v>
      </c>
      <c r="KB63" s="40">
        <f t="shared" si="1162"/>
        <v>0</v>
      </c>
      <c r="KC63" s="40">
        <f t="shared" si="1162"/>
        <v>0</v>
      </c>
      <c r="KD63" s="40" t="str">
        <f t="shared" si="1162"/>
        <v/>
      </c>
      <c r="KE63" s="40">
        <f t="shared" si="1162"/>
        <v>0</v>
      </c>
      <c r="KF63" s="40">
        <f t="shared" si="1162"/>
        <v>0</v>
      </c>
      <c r="KG63" s="40" t="str">
        <f t="shared" si="1162"/>
        <v/>
      </c>
      <c r="KH63" s="40">
        <f t="shared" si="1162"/>
        <v>0</v>
      </c>
      <c r="KI63" s="40">
        <f t="shared" si="1162"/>
        <v>0</v>
      </c>
      <c r="KJ63" s="40">
        <f t="shared" si="1162"/>
        <v>0</v>
      </c>
      <c r="KK63" s="40">
        <f t="shared" si="1162"/>
        <v>0</v>
      </c>
      <c r="KL63" s="40">
        <f t="shared" si="1162"/>
        <v>0</v>
      </c>
      <c r="KM63" s="40">
        <f t="shared" si="1162"/>
        <v>0</v>
      </c>
      <c r="KN63" s="40">
        <f t="shared" si="1162"/>
        <v>0</v>
      </c>
      <c r="KO63" s="40" t="str">
        <f t="shared" si="1162"/>
        <v/>
      </c>
      <c r="KP63" s="41">
        <f t="shared" si="1162"/>
        <v>5.85228034454757e-5</v>
      </c>
      <c r="KQ63" s="45"/>
      <c r="KR63" s="45"/>
      <c r="KS63" s="45"/>
      <c r="KT63" s="45"/>
      <c r="KU63" s="45"/>
      <c r="KV63" s="45"/>
      <c r="KW63" s="45"/>
      <c r="KX63" s="45"/>
      <c r="KY63" s="45"/>
      <c r="KZ63" s="45"/>
      <c r="LA63" s="45"/>
      <c r="LB63" s="45"/>
      <c r="LC63" s="45"/>
      <c r="LD63" s="45"/>
      <c r="LE63" s="45"/>
      <c r="LF63" s="45"/>
      <c r="LG63" s="45"/>
      <c r="LH63" s="45"/>
      <c r="LI63" s="45"/>
      <c r="LJ63" s="45"/>
      <c r="LK63" s="45"/>
      <c r="LL63" s="45"/>
      <c r="LM63" s="45"/>
      <c r="LN63" s="45"/>
      <c r="LO63" s="47">
        <f t="shared" si="1111"/>
        <v>0</v>
      </c>
      <c r="LP63" s="40" t="str">
        <f t="shared" ref="LP63:MN63" si="1163">IFERROR(KQ63/KQ$10,"")</f>
        <v/>
      </c>
      <c r="LQ63" s="40" t="str">
        <f t="shared" si="1163"/>
        <v/>
      </c>
      <c r="LR63" s="40" t="str">
        <f t="shared" si="1163"/>
        <v/>
      </c>
      <c r="LS63" s="40" t="str">
        <f t="shared" si="1163"/>
        <v/>
      </c>
      <c r="LT63" s="40" t="str">
        <f t="shared" si="1163"/>
        <v/>
      </c>
      <c r="LU63" s="40" t="str">
        <f t="shared" si="1163"/>
        <v/>
      </c>
      <c r="LV63" s="40" t="str">
        <f t="shared" si="1163"/>
        <v/>
      </c>
      <c r="LW63" s="40" t="str">
        <f t="shared" si="1163"/>
        <v/>
      </c>
      <c r="LX63" s="40" t="str">
        <f t="shared" si="1163"/>
        <v/>
      </c>
      <c r="LY63" s="40" t="str">
        <f t="shared" si="1163"/>
        <v/>
      </c>
      <c r="LZ63" s="40" t="str">
        <f t="shared" si="1163"/>
        <v/>
      </c>
      <c r="MA63" s="40" t="str">
        <f t="shared" si="1163"/>
        <v/>
      </c>
      <c r="MB63" s="40" t="str">
        <f t="shared" si="1163"/>
        <v/>
      </c>
      <c r="MC63" s="40" t="str">
        <f t="shared" si="1163"/>
        <v/>
      </c>
      <c r="MD63" s="40" t="str">
        <f t="shared" si="1163"/>
        <v/>
      </c>
      <c r="ME63" s="40" t="str">
        <f t="shared" si="1163"/>
        <v/>
      </c>
      <c r="MF63" s="40" t="str">
        <f t="shared" si="1163"/>
        <v/>
      </c>
      <c r="MG63" s="40" t="str">
        <f t="shared" si="1163"/>
        <v/>
      </c>
      <c r="MH63" s="40" t="str">
        <f t="shared" si="1163"/>
        <v/>
      </c>
      <c r="MI63" s="40" t="str">
        <f t="shared" si="1163"/>
        <v/>
      </c>
      <c r="MJ63" s="40" t="str">
        <f t="shared" si="1163"/>
        <v/>
      </c>
      <c r="MK63" s="40" t="str">
        <f t="shared" si="1163"/>
        <v/>
      </c>
      <c r="ML63" s="40" t="str">
        <f t="shared" si="1163"/>
        <v/>
      </c>
      <c r="MM63" s="40" t="str">
        <f t="shared" si="1163"/>
        <v/>
      </c>
      <c r="MN63" s="41" t="str">
        <f t="shared" si="1163"/>
        <v/>
      </c>
      <c r="MO63" s="45"/>
      <c r="MP63" s="45"/>
      <c r="MQ63" s="45"/>
      <c r="MR63" s="45"/>
      <c r="MS63" s="45"/>
      <c r="MT63" s="45"/>
      <c r="MU63" s="45"/>
      <c r="MV63" s="45"/>
      <c r="MW63" s="45"/>
      <c r="MX63" s="45"/>
      <c r="MY63" s="45"/>
      <c r="MZ63" s="45"/>
      <c r="NA63" s="45"/>
      <c r="NB63" s="45"/>
      <c r="NC63" s="45"/>
      <c r="ND63" s="45"/>
      <c r="NE63" s="45"/>
      <c r="NF63" s="45"/>
      <c r="NG63" s="45"/>
      <c r="NH63" s="45"/>
      <c r="NI63" s="45"/>
      <c r="NJ63" s="45"/>
      <c r="NK63" s="45"/>
      <c r="NL63" s="45"/>
      <c r="NM63" s="47">
        <f t="shared" si="1113"/>
        <v>0</v>
      </c>
      <c r="NN63" s="40" t="str">
        <f t="shared" ref="NN63:OL63" si="1164">IFERROR(MO63/MO$10,"")</f>
        <v/>
      </c>
      <c r="NO63" s="40" t="str">
        <f t="shared" si="1164"/>
        <v/>
      </c>
      <c r="NP63" s="40" t="str">
        <f t="shared" si="1164"/>
        <v/>
      </c>
      <c r="NQ63" s="40" t="str">
        <f t="shared" si="1164"/>
        <v/>
      </c>
      <c r="NR63" s="40" t="str">
        <f t="shared" si="1164"/>
        <v/>
      </c>
      <c r="NS63" s="40" t="str">
        <f t="shared" si="1164"/>
        <v/>
      </c>
      <c r="NT63" s="40" t="str">
        <f t="shared" si="1164"/>
        <v/>
      </c>
      <c r="NU63" s="40" t="str">
        <f t="shared" si="1164"/>
        <v/>
      </c>
      <c r="NV63" s="40" t="str">
        <f t="shared" si="1164"/>
        <v/>
      </c>
      <c r="NW63" s="40" t="str">
        <f t="shared" si="1164"/>
        <v/>
      </c>
      <c r="NX63" s="40" t="str">
        <f t="shared" si="1164"/>
        <v/>
      </c>
      <c r="NY63" s="40" t="str">
        <f t="shared" si="1164"/>
        <v/>
      </c>
      <c r="NZ63" s="40" t="str">
        <f t="shared" si="1164"/>
        <v/>
      </c>
      <c r="OA63" s="40" t="str">
        <f t="shared" si="1164"/>
        <v/>
      </c>
      <c r="OB63" s="40" t="str">
        <f t="shared" si="1164"/>
        <v/>
      </c>
      <c r="OC63" s="40" t="str">
        <f t="shared" si="1164"/>
        <v/>
      </c>
      <c r="OD63" s="40" t="str">
        <f t="shared" si="1164"/>
        <v/>
      </c>
      <c r="OE63" s="40" t="str">
        <f t="shared" si="1164"/>
        <v/>
      </c>
      <c r="OF63" s="40" t="str">
        <f t="shared" si="1164"/>
        <v/>
      </c>
      <c r="OG63" s="40" t="str">
        <f t="shared" si="1164"/>
        <v/>
      </c>
      <c r="OH63" s="40" t="str">
        <f t="shared" si="1164"/>
        <v/>
      </c>
      <c r="OI63" s="40" t="str">
        <f t="shared" si="1164"/>
        <v/>
      </c>
      <c r="OJ63" s="40" t="str">
        <f t="shared" si="1164"/>
        <v/>
      </c>
      <c r="OK63" s="40" t="str">
        <f t="shared" si="1164"/>
        <v/>
      </c>
      <c r="OL63" s="41" t="str">
        <f t="shared" si="1164"/>
        <v/>
      </c>
      <c r="OM63" s="45"/>
      <c r="ON63" s="45"/>
      <c r="OO63" s="45"/>
      <c r="OP63" s="45"/>
      <c r="OQ63" s="45"/>
      <c r="OR63" s="45"/>
      <c r="OS63" s="45"/>
      <c r="OT63" s="45"/>
      <c r="OU63" s="45"/>
      <c r="OV63" s="45"/>
      <c r="OW63" s="45"/>
      <c r="OX63" s="45"/>
      <c r="OY63" s="45"/>
      <c r="OZ63" s="45"/>
      <c r="PA63" s="45"/>
      <c r="PB63" s="45"/>
      <c r="PC63" s="45"/>
      <c r="PD63" s="45"/>
      <c r="PE63" s="45"/>
      <c r="PF63" s="45"/>
      <c r="PG63" s="45"/>
      <c r="PH63" s="45"/>
      <c r="PI63" s="45"/>
      <c r="PJ63" s="45"/>
      <c r="PK63" s="47">
        <f t="shared" si="1115"/>
        <v>0</v>
      </c>
      <c r="PL63" s="40" t="str">
        <f t="shared" ref="PL63:QJ63" si="1165">IFERROR(OM63/OM$10,"")</f>
        <v/>
      </c>
      <c r="PM63" s="40" t="str">
        <f t="shared" si="1165"/>
        <v/>
      </c>
      <c r="PN63" s="40" t="str">
        <f t="shared" si="1165"/>
        <v/>
      </c>
      <c r="PO63" s="40" t="str">
        <f t="shared" si="1165"/>
        <v/>
      </c>
      <c r="PP63" s="40" t="str">
        <f t="shared" si="1165"/>
        <v/>
      </c>
      <c r="PQ63" s="40" t="str">
        <f t="shared" si="1165"/>
        <v/>
      </c>
      <c r="PR63" s="40" t="str">
        <f t="shared" si="1165"/>
        <v/>
      </c>
      <c r="PS63" s="40" t="str">
        <f t="shared" si="1165"/>
        <v/>
      </c>
      <c r="PT63" s="40" t="str">
        <f t="shared" si="1165"/>
        <v/>
      </c>
      <c r="PU63" s="40" t="str">
        <f t="shared" si="1165"/>
        <v/>
      </c>
      <c r="PV63" s="40" t="str">
        <f t="shared" si="1165"/>
        <v/>
      </c>
      <c r="PW63" s="40" t="str">
        <f t="shared" si="1165"/>
        <v/>
      </c>
      <c r="PX63" s="40" t="str">
        <f t="shared" si="1165"/>
        <v/>
      </c>
      <c r="PY63" s="40" t="str">
        <f t="shared" si="1165"/>
        <v/>
      </c>
      <c r="PZ63" s="40" t="str">
        <f t="shared" si="1165"/>
        <v/>
      </c>
      <c r="QA63" s="40" t="str">
        <f t="shared" si="1165"/>
        <v/>
      </c>
      <c r="QB63" s="40" t="str">
        <f t="shared" si="1165"/>
        <v/>
      </c>
      <c r="QC63" s="40" t="str">
        <f t="shared" si="1165"/>
        <v/>
      </c>
      <c r="QD63" s="40" t="str">
        <f t="shared" si="1165"/>
        <v/>
      </c>
      <c r="QE63" s="40" t="str">
        <f t="shared" si="1165"/>
        <v/>
      </c>
      <c r="QF63" s="40" t="str">
        <f t="shared" si="1165"/>
        <v/>
      </c>
      <c r="QG63" s="40" t="str">
        <f t="shared" si="1165"/>
        <v/>
      </c>
      <c r="QH63" s="40" t="str">
        <f t="shared" si="1165"/>
        <v/>
      </c>
      <c r="QI63" s="40" t="str">
        <f t="shared" si="1165"/>
        <v/>
      </c>
      <c r="QJ63" s="41" t="str">
        <f t="shared" si="1165"/>
        <v/>
      </c>
      <c r="QK63" s="45"/>
      <c r="QL63" s="45"/>
      <c r="QM63" s="45"/>
      <c r="QN63" s="45"/>
      <c r="QO63" s="45"/>
      <c r="QP63" s="45"/>
      <c r="QQ63" s="45"/>
      <c r="QR63" s="45"/>
      <c r="QS63" s="45"/>
      <c r="QT63" s="45"/>
      <c r="QU63" s="45"/>
      <c r="QV63" s="45"/>
      <c r="QW63" s="45"/>
      <c r="QX63" s="45"/>
      <c r="QY63" s="45"/>
      <c r="QZ63" s="45"/>
      <c r="RA63" s="45"/>
      <c r="RB63" s="45"/>
      <c r="RC63" s="45"/>
      <c r="RD63" s="45"/>
      <c r="RE63" s="45"/>
      <c r="RF63" s="45"/>
      <c r="RG63" s="45"/>
      <c r="RH63" s="45"/>
      <c r="RI63" s="47">
        <f t="shared" si="1117"/>
        <v>0</v>
      </c>
      <c r="RJ63" s="40" t="str">
        <f t="shared" ref="RJ63:SH63" si="1166">IFERROR(QK63/QK$10,"")</f>
        <v/>
      </c>
      <c r="RK63" s="40" t="str">
        <f t="shared" si="1166"/>
        <v/>
      </c>
      <c r="RL63" s="40" t="str">
        <f t="shared" si="1166"/>
        <v/>
      </c>
      <c r="RM63" s="40" t="str">
        <f t="shared" si="1166"/>
        <v/>
      </c>
      <c r="RN63" s="40" t="str">
        <f t="shared" si="1166"/>
        <v/>
      </c>
      <c r="RO63" s="40" t="str">
        <f t="shared" si="1166"/>
        <v/>
      </c>
      <c r="RP63" s="40" t="str">
        <f t="shared" si="1166"/>
        <v/>
      </c>
      <c r="RQ63" s="40" t="str">
        <f t="shared" si="1166"/>
        <v/>
      </c>
      <c r="RR63" s="40" t="str">
        <f t="shared" si="1166"/>
        <v/>
      </c>
      <c r="RS63" s="40" t="str">
        <f t="shared" si="1166"/>
        <v/>
      </c>
      <c r="RT63" s="40" t="str">
        <f t="shared" si="1166"/>
        <v/>
      </c>
      <c r="RU63" s="40" t="str">
        <f t="shared" si="1166"/>
        <v/>
      </c>
      <c r="RV63" s="40" t="str">
        <f t="shared" si="1166"/>
        <v/>
      </c>
      <c r="RW63" s="40" t="str">
        <f t="shared" si="1166"/>
        <v/>
      </c>
      <c r="RX63" s="40" t="str">
        <f t="shared" si="1166"/>
        <v/>
      </c>
      <c r="RY63" s="40" t="str">
        <f t="shared" si="1166"/>
        <v/>
      </c>
      <c r="RZ63" s="40" t="str">
        <f t="shared" si="1166"/>
        <v/>
      </c>
      <c r="SA63" s="40" t="str">
        <f t="shared" si="1166"/>
        <v/>
      </c>
      <c r="SB63" s="40" t="str">
        <f t="shared" si="1166"/>
        <v/>
      </c>
      <c r="SC63" s="40" t="str">
        <f t="shared" si="1166"/>
        <v/>
      </c>
      <c r="SD63" s="40" t="str">
        <f t="shared" si="1166"/>
        <v/>
      </c>
      <c r="SE63" s="40" t="str">
        <f t="shared" si="1166"/>
        <v/>
      </c>
      <c r="SF63" s="40" t="str">
        <f t="shared" si="1166"/>
        <v/>
      </c>
      <c r="SG63" s="40" t="str">
        <f t="shared" si="1166"/>
        <v/>
      </c>
      <c r="SH63" s="41" t="str">
        <f t="shared" si="1166"/>
        <v/>
      </c>
      <c r="SI63" s="45"/>
      <c r="SJ63" s="45"/>
      <c r="SK63" s="45"/>
      <c r="SL63" s="45"/>
      <c r="SM63" s="45"/>
      <c r="SN63" s="45"/>
      <c r="SO63" s="45"/>
      <c r="SP63" s="45"/>
      <c r="SQ63" s="45"/>
      <c r="SR63" s="45"/>
      <c r="SS63" s="45"/>
      <c r="ST63" s="45"/>
      <c r="SU63" s="45"/>
      <c r="SV63" s="45"/>
      <c r="SW63" s="45"/>
      <c r="SX63" s="45"/>
      <c r="SY63" s="45"/>
      <c r="SZ63" s="45"/>
      <c r="TA63" s="45"/>
      <c r="TB63" s="45"/>
      <c r="TC63" s="45"/>
      <c r="TD63" s="45"/>
      <c r="TE63" s="45"/>
      <c r="TF63" s="45"/>
      <c r="TG63" s="47">
        <f t="shared" si="1119"/>
        <v>0</v>
      </c>
      <c r="TH63" s="40" t="str">
        <f t="shared" ref="TH63:UA63" si="1167">IFERROR(SI63/SI$10,"")</f>
        <v/>
      </c>
      <c r="TI63" s="40" t="str">
        <f t="shared" si="1167"/>
        <v/>
      </c>
      <c r="TJ63" s="40" t="str">
        <f t="shared" si="1167"/>
        <v/>
      </c>
      <c r="TK63" s="40" t="str">
        <f t="shared" si="1167"/>
        <v/>
      </c>
      <c r="TL63" s="40" t="str">
        <f t="shared" si="1167"/>
        <v/>
      </c>
      <c r="TM63" s="40" t="str">
        <f t="shared" si="1167"/>
        <v/>
      </c>
      <c r="TN63" s="40" t="str">
        <f t="shared" si="1167"/>
        <v/>
      </c>
      <c r="TO63" s="40" t="str">
        <f t="shared" si="1167"/>
        <v/>
      </c>
      <c r="TP63" s="40" t="str">
        <f t="shared" si="1167"/>
        <v/>
      </c>
      <c r="TQ63" s="40" t="str">
        <f t="shared" si="1167"/>
        <v/>
      </c>
      <c r="TR63" s="40" t="str">
        <f t="shared" si="1167"/>
        <v/>
      </c>
      <c r="TS63" s="40" t="str">
        <f t="shared" si="1167"/>
        <v/>
      </c>
      <c r="TT63" s="40" t="str">
        <f t="shared" si="1167"/>
        <v/>
      </c>
      <c r="TU63" s="40" t="str">
        <f t="shared" si="1167"/>
        <v/>
      </c>
      <c r="TV63" s="40" t="str">
        <f t="shared" si="1167"/>
        <v/>
      </c>
      <c r="TW63" s="40" t="str">
        <f t="shared" si="1167"/>
        <v/>
      </c>
      <c r="TX63" s="40" t="str">
        <f t="shared" si="1167"/>
        <v/>
      </c>
      <c r="TY63" s="40" t="str">
        <f t="shared" si="1167"/>
        <v/>
      </c>
      <c r="TZ63" s="40" t="str">
        <f t="shared" si="1167"/>
        <v/>
      </c>
      <c r="UA63" s="40" t="str">
        <f t="shared" si="1167"/>
        <v/>
      </c>
      <c r="UB63" s="40" t="str">
        <f t="shared" ref="UB63:UG63" si="1168">IFERROR(TB63/TB$10,"")</f>
        <v/>
      </c>
      <c r="UC63" s="40" t="str">
        <f t="shared" si="1168"/>
        <v/>
      </c>
      <c r="UD63" s="40" t="str">
        <f t="shared" si="1168"/>
        <v/>
      </c>
      <c r="UE63" s="40" t="str">
        <f t="shared" si="1168"/>
        <v/>
      </c>
      <c r="UF63" s="40" t="str">
        <f t="shared" si="1168"/>
        <v/>
      </c>
      <c r="UG63" s="41" t="str">
        <f t="shared" si="1168"/>
        <v/>
      </c>
      <c r="UH63" s="45"/>
      <c r="UI63" s="45"/>
      <c r="UJ63" s="45"/>
      <c r="UK63" s="45"/>
      <c r="UL63" s="45"/>
      <c r="UM63" s="45"/>
      <c r="UN63" s="45"/>
      <c r="UO63" s="45"/>
      <c r="UP63" s="45"/>
      <c r="UQ63" s="45"/>
      <c r="UR63" s="45"/>
      <c r="US63" s="45"/>
      <c r="UT63" s="45"/>
      <c r="UU63" s="45"/>
      <c r="UV63" s="45"/>
      <c r="UW63" s="45"/>
      <c r="UX63" s="45"/>
      <c r="UY63" s="45"/>
      <c r="UZ63" s="45"/>
      <c r="VA63" s="45"/>
      <c r="VB63" s="45"/>
      <c r="VC63" s="45"/>
      <c r="VD63" s="45"/>
      <c r="VE63" s="45"/>
      <c r="VF63" s="47">
        <f t="shared" si="1122"/>
        <v>0</v>
      </c>
      <c r="VG63" s="40" t="str">
        <f t="shared" ref="VG63:WE63" si="1169">IFERROR(UH63/UH$10,"")</f>
        <v/>
      </c>
      <c r="VH63" s="40" t="str">
        <f t="shared" si="1169"/>
        <v/>
      </c>
      <c r="VI63" s="40" t="str">
        <f t="shared" si="1169"/>
        <v/>
      </c>
      <c r="VJ63" s="40" t="str">
        <f t="shared" si="1169"/>
        <v/>
      </c>
      <c r="VK63" s="40" t="str">
        <f t="shared" si="1169"/>
        <v/>
      </c>
      <c r="VL63" s="40" t="str">
        <f t="shared" si="1169"/>
        <v/>
      </c>
      <c r="VM63" s="40" t="str">
        <f t="shared" si="1169"/>
        <v/>
      </c>
      <c r="VN63" s="40" t="str">
        <f t="shared" si="1169"/>
        <v/>
      </c>
      <c r="VO63" s="40" t="str">
        <f t="shared" si="1169"/>
        <v/>
      </c>
      <c r="VP63" s="40" t="str">
        <f t="shared" si="1169"/>
        <v/>
      </c>
      <c r="VQ63" s="40" t="str">
        <f t="shared" si="1169"/>
        <v/>
      </c>
      <c r="VR63" s="40" t="str">
        <f t="shared" si="1169"/>
        <v/>
      </c>
      <c r="VS63" s="40" t="str">
        <f t="shared" si="1169"/>
        <v/>
      </c>
      <c r="VT63" s="40" t="str">
        <f t="shared" si="1169"/>
        <v/>
      </c>
      <c r="VU63" s="40" t="str">
        <f t="shared" si="1169"/>
        <v/>
      </c>
      <c r="VV63" s="40" t="str">
        <f t="shared" si="1169"/>
        <v/>
      </c>
      <c r="VW63" s="40" t="str">
        <f t="shared" si="1169"/>
        <v/>
      </c>
      <c r="VX63" s="40" t="str">
        <f t="shared" si="1169"/>
        <v/>
      </c>
      <c r="VY63" s="40" t="str">
        <f t="shared" si="1169"/>
        <v/>
      </c>
      <c r="VZ63" s="40" t="str">
        <f t="shared" si="1169"/>
        <v/>
      </c>
      <c r="WA63" s="40" t="str">
        <f t="shared" si="1169"/>
        <v/>
      </c>
      <c r="WB63" s="40" t="str">
        <f t="shared" si="1169"/>
        <v/>
      </c>
      <c r="WC63" s="40" t="str">
        <f t="shared" si="1169"/>
        <v/>
      </c>
      <c r="WD63" s="40" t="str">
        <f t="shared" si="1169"/>
        <v/>
      </c>
      <c r="WE63" s="41" t="str">
        <f t="shared" si="1169"/>
        <v/>
      </c>
      <c r="WF63" s="45">
        <f t="shared" ref="WF63:XC63" si="1170">SUMIF($C$2:$WE$2,WF$2,$C63:$WE63)</f>
        <v>0</v>
      </c>
      <c r="WG63" s="45">
        <f t="shared" si="1170"/>
        <v>200</v>
      </c>
      <c r="WH63" s="45">
        <f t="shared" si="1170"/>
        <v>750</v>
      </c>
      <c r="WI63" s="45">
        <f t="shared" si="1170"/>
        <v>0</v>
      </c>
      <c r="WJ63" s="45">
        <f t="shared" si="1170"/>
        <v>0</v>
      </c>
      <c r="WK63" s="45">
        <f t="shared" si="1170"/>
        <v>500</v>
      </c>
      <c r="WL63" s="45">
        <f t="shared" si="1170"/>
        <v>0</v>
      </c>
      <c r="WM63" s="45">
        <f t="shared" si="1170"/>
        <v>0</v>
      </c>
      <c r="WN63" s="45">
        <f t="shared" si="1170"/>
        <v>0</v>
      </c>
      <c r="WO63" s="45">
        <f t="shared" si="1170"/>
        <v>0</v>
      </c>
      <c r="WP63" s="45">
        <f t="shared" si="1170"/>
        <v>0</v>
      </c>
      <c r="WQ63" s="45">
        <f t="shared" si="1170"/>
        <v>0</v>
      </c>
      <c r="WR63" s="45">
        <f t="shared" si="1170"/>
        <v>0</v>
      </c>
      <c r="WS63" s="45">
        <f t="shared" si="1170"/>
        <v>0</v>
      </c>
      <c r="WT63" s="45">
        <f t="shared" si="1170"/>
        <v>0</v>
      </c>
      <c r="WU63" s="45">
        <f t="shared" si="1170"/>
        <v>0</v>
      </c>
      <c r="WV63" s="45">
        <f t="shared" si="1170"/>
        <v>0</v>
      </c>
      <c r="WW63" s="45">
        <f t="shared" si="1170"/>
        <v>0</v>
      </c>
      <c r="WX63" s="45">
        <f t="shared" si="1170"/>
        <v>0</v>
      </c>
      <c r="WY63" s="45">
        <f t="shared" si="1170"/>
        <v>0</v>
      </c>
      <c r="WZ63" s="45">
        <f t="shared" si="1170"/>
        <v>0</v>
      </c>
      <c r="XA63" s="45">
        <f t="shared" si="1170"/>
        <v>0</v>
      </c>
      <c r="XB63" s="45">
        <f t="shared" si="1170"/>
        <v>0</v>
      </c>
      <c r="XC63" s="45">
        <f t="shared" si="1170"/>
        <v>0</v>
      </c>
      <c r="XD63" s="47">
        <f t="shared" si="1125"/>
        <v>1450</v>
      </c>
      <c r="XE63" s="40">
        <f t="shared" ref="XE63:YC63" si="1171">IFERROR(WF63/WF$10,"")</f>
        <v>0</v>
      </c>
      <c r="XF63" s="40">
        <f t="shared" si="1171"/>
        <v>0.00129485222434246</v>
      </c>
      <c r="XG63" s="40">
        <f t="shared" si="1171"/>
        <v>0.000564091568848986</v>
      </c>
      <c r="XH63" s="40">
        <f t="shared" si="1171"/>
        <v>0</v>
      </c>
      <c r="XI63" s="40">
        <f t="shared" si="1171"/>
        <v>0</v>
      </c>
      <c r="XJ63" s="40">
        <f t="shared" si="1171"/>
        <v>0.000468642945841563</v>
      </c>
      <c r="XK63" s="40">
        <f t="shared" si="1171"/>
        <v>0</v>
      </c>
      <c r="XL63" s="40">
        <f t="shared" si="1171"/>
        <v>0</v>
      </c>
      <c r="XM63" s="40">
        <f t="shared" si="1171"/>
        <v>0</v>
      </c>
      <c r="XN63" s="40">
        <f t="shared" si="1171"/>
        <v>0</v>
      </c>
      <c r="XO63" s="40">
        <f t="shared" si="1171"/>
        <v>0</v>
      </c>
      <c r="XP63" s="40">
        <f t="shared" si="1171"/>
        <v>0</v>
      </c>
      <c r="XQ63" s="40">
        <f t="shared" si="1171"/>
        <v>0</v>
      </c>
      <c r="XR63" s="40">
        <f t="shared" si="1171"/>
        <v>0</v>
      </c>
      <c r="XS63" s="40">
        <f t="shared" si="1171"/>
        <v>0</v>
      </c>
      <c r="XT63" s="40">
        <f t="shared" si="1171"/>
        <v>0</v>
      </c>
      <c r="XU63" s="40">
        <f t="shared" si="1171"/>
        <v>0</v>
      </c>
      <c r="XV63" s="40">
        <f t="shared" si="1171"/>
        <v>0</v>
      </c>
      <c r="XW63" s="40">
        <f t="shared" si="1171"/>
        <v>0</v>
      </c>
      <c r="XX63" s="40">
        <f t="shared" si="1171"/>
        <v>0</v>
      </c>
      <c r="XY63" s="40">
        <f t="shared" si="1171"/>
        <v>0</v>
      </c>
      <c r="XZ63" s="40">
        <f t="shared" si="1171"/>
        <v>0</v>
      </c>
      <c r="YA63" s="40">
        <f t="shared" si="1171"/>
        <v>0</v>
      </c>
      <c r="YB63" s="40" t="str">
        <f t="shared" si="1171"/>
        <v/>
      </c>
      <c r="YC63" s="41">
        <f t="shared" si="1171"/>
        <v>7.18884359812191e-5</v>
      </c>
    </row>
    <row r="64" s="18" customFormat="1" customHeight="1" spans="1:653">
      <c r="A64" s="67"/>
      <c r="B64" s="68" t="s">
        <v>118</v>
      </c>
      <c r="C64" s="45"/>
      <c r="D64" s="45"/>
      <c r="E64" s="45"/>
      <c r="F64" s="45"/>
      <c r="G64" s="45"/>
      <c r="H64" s="45"/>
      <c r="I64" s="45"/>
      <c r="J64" s="45"/>
      <c r="K64" s="45"/>
      <c r="L64" s="46"/>
      <c r="M64" s="45"/>
      <c r="N64" s="45"/>
      <c r="O64" s="45"/>
      <c r="P64" s="45"/>
      <c r="Q64" s="46"/>
      <c r="R64" s="45"/>
      <c r="S64" s="40" t="str">
        <f>IFERROR(#REF!/#REF!,"")</f>
        <v/>
      </c>
      <c r="T64" s="45"/>
      <c r="U64" s="45"/>
      <c r="V64" s="45"/>
      <c r="W64" s="45"/>
      <c r="X64" s="46"/>
      <c r="Y64" s="45"/>
      <c r="Z64" s="45"/>
      <c r="AA64" s="47">
        <f t="shared" si="1099"/>
        <v>0</v>
      </c>
      <c r="AB64" s="40">
        <f t="shared" ref="AB64:AZ64" si="1172">IFERROR(C64/C$10,"")</f>
        <v>0</v>
      </c>
      <c r="AC64" s="40">
        <f t="shared" si="1172"/>
        <v>0</v>
      </c>
      <c r="AD64" s="40">
        <f t="shared" si="1172"/>
        <v>0</v>
      </c>
      <c r="AE64" s="40">
        <f t="shared" si="1172"/>
        <v>0</v>
      </c>
      <c r="AF64" s="40">
        <f t="shared" si="1172"/>
        <v>0</v>
      </c>
      <c r="AG64" s="40">
        <f t="shared" si="1172"/>
        <v>0</v>
      </c>
      <c r="AH64" s="40">
        <f t="shared" si="1172"/>
        <v>0</v>
      </c>
      <c r="AI64" s="40">
        <f t="shared" si="1172"/>
        <v>0</v>
      </c>
      <c r="AJ64" s="40">
        <f t="shared" si="1172"/>
        <v>0</v>
      </c>
      <c r="AK64" s="40">
        <f t="shared" si="1172"/>
        <v>0</v>
      </c>
      <c r="AL64" s="40">
        <f t="shared" si="1172"/>
        <v>0</v>
      </c>
      <c r="AM64" s="40">
        <f t="shared" si="1172"/>
        <v>0</v>
      </c>
      <c r="AN64" s="40">
        <f t="shared" si="1172"/>
        <v>0</v>
      </c>
      <c r="AO64" s="40">
        <f t="shared" si="1172"/>
        <v>0</v>
      </c>
      <c r="AP64" s="40">
        <f t="shared" si="1172"/>
        <v>0</v>
      </c>
      <c r="AQ64" s="40">
        <f t="shared" si="1172"/>
        <v>0</v>
      </c>
      <c r="AR64" s="40" t="str">
        <f t="shared" si="1172"/>
        <v/>
      </c>
      <c r="AS64" s="40">
        <f t="shared" si="1172"/>
        <v>0</v>
      </c>
      <c r="AT64" s="40">
        <f t="shared" si="1172"/>
        <v>0</v>
      </c>
      <c r="AU64" s="40">
        <f t="shared" si="1172"/>
        <v>0</v>
      </c>
      <c r="AV64" s="40" t="str">
        <f t="shared" si="1172"/>
        <v/>
      </c>
      <c r="AW64" s="40" t="str">
        <f t="shared" si="1172"/>
        <v/>
      </c>
      <c r="AX64" s="40" t="str">
        <f t="shared" si="1172"/>
        <v/>
      </c>
      <c r="AY64" s="40" t="str">
        <f t="shared" si="1172"/>
        <v/>
      </c>
      <c r="AZ64" s="41">
        <f t="shared" si="1172"/>
        <v>0</v>
      </c>
      <c r="BA64" s="45"/>
      <c r="BB64" s="45"/>
      <c r="BC64" s="45"/>
      <c r="BD64" s="45"/>
      <c r="BE64" s="45"/>
      <c r="BF64" s="45"/>
      <c r="BG64" s="45"/>
      <c r="BH64" s="45"/>
      <c r="BI64" s="45"/>
      <c r="BJ64" s="46"/>
      <c r="BK64" s="45"/>
      <c r="BL64" s="45"/>
      <c r="BM64" s="45"/>
      <c r="BN64" s="45"/>
      <c r="BO64" s="46"/>
      <c r="BP64" s="45"/>
      <c r="BQ64" s="40" t="str">
        <f>IFERROR(#REF!/#REF!,"")</f>
        <v/>
      </c>
      <c r="BR64" s="46"/>
      <c r="BS64" s="46"/>
      <c r="BT64" s="46"/>
      <c r="BU64" s="45"/>
      <c r="BV64" s="45"/>
      <c r="BW64" s="45"/>
      <c r="BX64" s="45"/>
      <c r="BY64" s="47">
        <f t="shared" si="1101"/>
        <v>0</v>
      </c>
      <c r="BZ64" s="40">
        <f t="shared" ref="BZ64:CX64" si="1173">IFERROR(BA64/BA$10,"")</f>
        <v>0</v>
      </c>
      <c r="CA64" s="40">
        <f t="shared" si="1173"/>
        <v>0</v>
      </c>
      <c r="CB64" s="40">
        <f t="shared" si="1173"/>
        <v>0</v>
      </c>
      <c r="CC64" s="40">
        <f t="shared" si="1173"/>
        <v>0</v>
      </c>
      <c r="CD64" s="40">
        <f t="shared" si="1173"/>
        <v>0</v>
      </c>
      <c r="CE64" s="40">
        <f t="shared" si="1173"/>
        <v>0</v>
      </c>
      <c r="CF64" s="40">
        <f t="shared" si="1173"/>
        <v>0</v>
      </c>
      <c r="CG64" s="40">
        <f t="shared" si="1173"/>
        <v>0</v>
      </c>
      <c r="CH64" s="40">
        <f t="shared" si="1173"/>
        <v>0</v>
      </c>
      <c r="CI64" s="40">
        <f t="shared" si="1173"/>
        <v>0</v>
      </c>
      <c r="CJ64" s="40">
        <f t="shared" si="1173"/>
        <v>0</v>
      </c>
      <c r="CK64" s="40">
        <f t="shared" si="1173"/>
        <v>0</v>
      </c>
      <c r="CL64" s="40">
        <f t="shared" si="1173"/>
        <v>0</v>
      </c>
      <c r="CM64" s="40">
        <f t="shared" si="1173"/>
        <v>0</v>
      </c>
      <c r="CN64" s="40">
        <f t="shared" si="1173"/>
        <v>0</v>
      </c>
      <c r="CO64" s="40">
        <f t="shared" si="1173"/>
        <v>0</v>
      </c>
      <c r="CP64" s="40" t="str">
        <f t="shared" si="1173"/>
        <v/>
      </c>
      <c r="CQ64" s="40">
        <f t="shared" si="1173"/>
        <v>0</v>
      </c>
      <c r="CR64" s="40">
        <f t="shared" si="1173"/>
        <v>0</v>
      </c>
      <c r="CS64" s="40">
        <f t="shared" si="1173"/>
        <v>0</v>
      </c>
      <c r="CT64" s="40" t="str">
        <f t="shared" si="1173"/>
        <v/>
      </c>
      <c r="CU64" s="40" t="str">
        <f t="shared" si="1173"/>
        <v/>
      </c>
      <c r="CV64" s="40" t="str">
        <f t="shared" si="1173"/>
        <v/>
      </c>
      <c r="CW64" s="40" t="str">
        <f t="shared" si="1173"/>
        <v/>
      </c>
      <c r="CX64" s="41">
        <f t="shared" si="1173"/>
        <v>0</v>
      </c>
      <c r="CY64" s="48"/>
      <c r="CZ64" s="45"/>
      <c r="DA64" s="45"/>
      <c r="DB64" s="45"/>
      <c r="DC64" s="45"/>
      <c r="DD64" s="45"/>
      <c r="DE64" s="45"/>
      <c r="DF64" s="45"/>
      <c r="DG64" s="45"/>
      <c r="DH64" s="46"/>
      <c r="DI64" s="45"/>
      <c r="DJ64" s="45"/>
      <c r="DK64" s="45"/>
      <c r="DL64" s="45"/>
      <c r="DM64" s="46"/>
      <c r="DN64" s="45"/>
      <c r="DO64" s="45"/>
      <c r="DP64" s="46"/>
      <c r="DQ64" s="46"/>
      <c r="DR64" s="46"/>
      <c r="DS64" s="45"/>
      <c r="DT64" s="45"/>
      <c r="DU64" s="45"/>
      <c r="DV64" s="45"/>
      <c r="DW64" s="47">
        <f t="shared" si="1103"/>
        <v>0</v>
      </c>
      <c r="DX64" s="40">
        <f t="shared" ref="DX64:EV64" si="1174">IFERROR(CY64/CY$10,"")</f>
        <v>0</v>
      </c>
      <c r="DY64" s="40">
        <f t="shared" si="1174"/>
        <v>0</v>
      </c>
      <c r="DZ64" s="40">
        <f t="shared" si="1174"/>
        <v>0</v>
      </c>
      <c r="EA64" s="40">
        <f t="shared" si="1174"/>
        <v>0</v>
      </c>
      <c r="EB64" s="40">
        <f t="shared" si="1174"/>
        <v>0</v>
      </c>
      <c r="EC64" s="40">
        <f t="shared" si="1174"/>
        <v>0</v>
      </c>
      <c r="ED64" s="40">
        <f t="shared" si="1174"/>
        <v>0</v>
      </c>
      <c r="EE64" s="40">
        <f t="shared" si="1174"/>
        <v>0</v>
      </c>
      <c r="EF64" s="40">
        <f t="shared" si="1174"/>
        <v>0</v>
      </c>
      <c r="EG64" s="40">
        <f t="shared" si="1174"/>
        <v>0</v>
      </c>
      <c r="EH64" s="40">
        <f t="shared" si="1174"/>
        <v>0</v>
      </c>
      <c r="EI64" s="40">
        <f t="shared" si="1174"/>
        <v>0</v>
      </c>
      <c r="EJ64" s="40">
        <f t="shared" si="1174"/>
        <v>0</v>
      </c>
      <c r="EK64" s="40">
        <f t="shared" si="1174"/>
        <v>0</v>
      </c>
      <c r="EL64" s="40">
        <f t="shared" si="1174"/>
        <v>0</v>
      </c>
      <c r="EM64" s="40">
        <f t="shared" si="1174"/>
        <v>0</v>
      </c>
      <c r="EN64" s="40">
        <f t="shared" si="1174"/>
        <v>0</v>
      </c>
      <c r="EO64" s="40">
        <f t="shared" si="1174"/>
        <v>0</v>
      </c>
      <c r="EP64" s="40">
        <f t="shared" si="1174"/>
        <v>0</v>
      </c>
      <c r="EQ64" s="40">
        <f t="shared" si="1174"/>
        <v>0</v>
      </c>
      <c r="ER64" s="40" t="str">
        <f t="shared" si="1174"/>
        <v/>
      </c>
      <c r="ES64" s="40" t="str">
        <f t="shared" si="1174"/>
        <v/>
      </c>
      <c r="ET64" s="40" t="str">
        <f t="shared" si="1174"/>
        <v/>
      </c>
      <c r="EU64" s="40" t="str">
        <f t="shared" si="1174"/>
        <v/>
      </c>
      <c r="EV64" s="41">
        <f t="shared" si="1174"/>
        <v>0</v>
      </c>
      <c r="EW64" s="45"/>
      <c r="EX64" s="45"/>
      <c r="EY64" s="45"/>
      <c r="EZ64" s="45"/>
      <c r="FA64" s="45"/>
      <c r="FB64" s="45"/>
      <c r="FC64" s="45"/>
      <c r="FD64" s="45"/>
      <c r="FE64" s="45"/>
      <c r="FF64" s="46"/>
      <c r="FG64" s="45"/>
      <c r="FH64" s="45"/>
      <c r="FI64" s="45"/>
      <c r="FJ64" s="45"/>
      <c r="FK64" s="46"/>
      <c r="FL64" s="45"/>
      <c r="FM64" s="45"/>
      <c r="FN64" s="46"/>
      <c r="FO64" s="46"/>
      <c r="FP64" s="46"/>
      <c r="FQ64" s="45"/>
      <c r="FR64" s="45"/>
      <c r="FS64" s="45"/>
      <c r="FT64" s="45"/>
      <c r="FU64" s="47">
        <f t="shared" si="1105"/>
        <v>0</v>
      </c>
      <c r="FV64" s="40">
        <f t="shared" ref="FV64:GT64" si="1175">IFERROR(EW64/EW$10,"")</f>
        <v>0</v>
      </c>
      <c r="FW64" s="40">
        <f t="shared" si="1175"/>
        <v>0</v>
      </c>
      <c r="FX64" s="40">
        <f t="shared" si="1175"/>
        <v>0</v>
      </c>
      <c r="FY64" s="40">
        <f t="shared" si="1175"/>
        <v>0</v>
      </c>
      <c r="FZ64" s="40">
        <f t="shared" si="1175"/>
        <v>0</v>
      </c>
      <c r="GA64" s="40">
        <f t="shared" si="1175"/>
        <v>0</v>
      </c>
      <c r="GB64" s="40">
        <f t="shared" si="1175"/>
        <v>0</v>
      </c>
      <c r="GC64" s="40">
        <f t="shared" si="1175"/>
        <v>0</v>
      </c>
      <c r="GD64" s="40">
        <f t="shared" si="1175"/>
        <v>0</v>
      </c>
      <c r="GE64" s="40">
        <f t="shared" si="1175"/>
        <v>0</v>
      </c>
      <c r="GF64" s="40">
        <f t="shared" si="1175"/>
        <v>0</v>
      </c>
      <c r="GG64" s="40">
        <f t="shared" si="1175"/>
        <v>0</v>
      </c>
      <c r="GH64" s="40">
        <f t="shared" si="1175"/>
        <v>0</v>
      </c>
      <c r="GI64" s="40">
        <f t="shared" si="1175"/>
        <v>0</v>
      </c>
      <c r="GJ64" s="40">
        <f t="shared" si="1175"/>
        <v>0</v>
      </c>
      <c r="GK64" s="40">
        <f t="shared" si="1175"/>
        <v>0</v>
      </c>
      <c r="GL64" s="40">
        <f t="shared" si="1175"/>
        <v>0</v>
      </c>
      <c r="GM64" s="40">
        <f t="shared" si="1175"/>
        <v>0</v>
      </c>
      <c r="GN64" s="40">
        <f t="shared" si="1175"/>
        <v>0</v>
      </c>
      <c r="GO64" s="40">
        <f t="shared" si="1175"/>
        <v>0</v>
      </c>
      <c r="GP64" s="40" t="str">
        <f t="shared" si="1175"/>
        <v/>
      </c>
      <c r="GQ64" s="40" t="str">
        <f t="shared" si="1175"/>
        <v/>
      </c>
      <c r="GR64" s="40" t="str">
        <f t="shared" si="1175"/>
        <v/>
      </c>
      <c r="GS64" s="40" t="str">
        <f t="shared" si="1175"/>
        <v/>
      </c>
      <c r="GT64" s="41">
        <f t="shared" si="1175"/>
        <v>0</v>
      </c>
      <c r="GU64" s="45"/>
      <c r="GV64" s="45"/>
      <c r="GW64" s="45"/>
      <c r="GX64" s="45"/>
      <c r="GY64" s="45"/>
      <c r="GZ64" s="45"/>
      <c r="HA64" s="45"/>
      <c r="HB64" s="45"/>
      <c r="HC64" s="45"/>
      <c r="HD64" s="46"/>
      <c r="HE64" s="45"/>
      <c r="HF64" s="45"/>
      <c r="HG64" s="45"/>
      <c r="HH64" s="45"/>
      <c r="HI64" s="46"/>
      <c r="HJ64" s="45"/>
      <c r="HK64" s="45"/>
      <c r="HL64" s="46"/>
      <c r="HM64" s="46"/>
      <c r="HN64" s="46"/>
      <c r="HO64" s="45"/>
      <c r="HP64" s="46"/>
      <c r="HQ64" s="45"/>
      <c r="HR64" s="45"/>
      <c r="HS64" s="47">
        <f t="shared" si="1107"/>
        <v>0</v>
      </c>
      <c r="HT64" s="40">
        <f t="shared" ref="HT64:IR64" si="1176">IFERROR(GU64/GU$10,"")</f>
        <v>0</v>
      </c>
      <c r="HU64" s="40">
        <f t="shared" si="1176"/>
        <v>0</v>
      </c>
      <c r="HV64" s="40">
        <f t="shared" si="1176"/>
        <v>0</v>
      </c>
      <c r="HW64" s="40">
        <f t="shared" si="1176"/>
        <v>0</v>
      </c>
      <c r="HX64" s="40">
        <f t="shared" si="1176"/>
        <v>0</v>
      </c>
      <c r="HY64" s="40">
        <f t="shared" si="1176"/>
        <v>0</v>
      </c>
      <c r="HZ64" s="40">
        <f t="shared" si="1176"/>
        <v>0</v>
      </c>
      <c r="IA64" s="40">
        <f t="shared" si="1176"/>
        <v>0</v>
      </c>
      <c r="IB64" s="40">
        <f t="shared" si="1176"/>
        <v>0</v>
      </c>
      <c r="IC64" s="40">
        <f t="shared" si="1176"/>
        <v>0</v>
      </c>
      <c r="ID64" s="40">
        <f t="shared" si="1176"/>
        <v>0</v>
      </c>
      <c r="IE64" s="40">
        <f t="shared" si="1176"/>
        <v>0</v>
      </c>
      <c r="IF64" s="40" t="str">
        <f t="shared" si="1176"/>
        <v/>
      </c>
      <c r="IG64" s="40">
        <f t="shared" si="1176"/>
        <v>0</v>
      </c>
      <c r="IH64" s="40">
        <f t="shared" si="1176"/>
        <v>0</v>
      </c>
      <c r="II64" s="40">
        <f t="shared" si="1176"/>
        <v>0</v>
      </c>
      <c r="IJ64" s="40">
        <f t="shared" si="1176"/>
        <v>0</v>
      </c>
      <c r="IK64" s="40">
        <f t="shared" si="1176"/>
        <v>0</v>
      </c>
      <c r="IL64" s="40">
        <f t="shared" si="1176"/>
        <v>0</v>
      </c>
      <c r="IM64" s="40">
        <f t="shared" si="1176"/>
        <v>0</v>
      </c>
      <c r="IN64" s="40">
        <f t="shared" si="1176"/>
        <v>0</v>
      </c>
      <c r="IO64" s="40">
        <f t="shared" si="1176"/>
        <v>0</v>
      </c>
      <c r="IP64" s="40" t="str">
        <f t="shared" si="1176"/>
        <v/>
      </c>
      <c r="IQ64" s="40" t="str">
        <f t="shared" si="1176"/>
        <v/>
      </c>
      <c r="IR64" s="41">
        <f t="shared" si="1176"/>
        <v>0</v>
      </c>
      <c r="IS64" s="45"/>
      <c r="IT64" s="45"/>
      <c r="IU64" s="45"/>
      <c r="IV64" s="45"/>
      <c r="IW64" s="45"/>
      <c r="IX64" s="45"/>
      <c r="IY64" s="45"/>
      <c r="IZ64" s="45"/>
      <c r="JA64" s="45"/>
      <c r="JB64" s="46"/>
      <c r="JC64" s="45"/>
      <c r="JD64" s="45"/>
      <c r="JE64" s="45"/>
      <c r="JF64" s="45"/>
      <c r="JG64" s="46"/>
      <c r="JH64" s="45"/>
      <c r="JI64" s="45"/>
      <c r="JJ64" s="46"/>
      <c r="JK64" s="46"/>
      <c r="JL64" s="46"/>
      <c r="JM64" s="45"/>
      <c r="JN64" s="46"/>
      <c r="JO64" s="45"/>
      <c r="JP64" s="45"/>
      <c r="JQ64" s="47">
        <f t="shared" si="1109"/>
        <v>0</v>
      </c>
      <c r="JR64" s="40">
        <f t="shared" ref="JR64:KP64" si="1177">IFERROR(IS64/IS$10,"")</f>
        <v>0</v>
      </c>
      <c r="JS64" s="40">
        <f t="shared" si="1177"/>
        <v>0</v>
      </c>
      <c r="JT64" s="40">
        <f t="shared" si="1177"/>
        <v>0</v>
      </c>
      <c r="JU64" s="40">
        <f t="shared" si="1177"/>
        <v>0</v>
      </c>
      <c r="JV64" s="40">
        <f t="shared" si="1177"/>
        <v>0</v>
      </c>
      <c r="JW64" s="40">
        <f t="shared" si="1177"/>
        <v>0</v>
      </c>
      <c r="JX64" s="40">
        <f t="shared" si="1177"/>
        <v>0</v>
      </c>
      <c r="JY64" s="40">
        <f t="shared" si="1177"/>
        <v>0</v>
      </c>
      <c r="JZ64" s="40">
        <f t="shared" si="1177"/>
        <v>0</v>
      </c>
      <c r="KA64" s="40">
        <f t="shared" si="1177"/>
        <v>0</v>
      </c>
      <c r="KB64" s="40">
        <f t="shared" si="1177"/>
        <v>0</v>
      </c>
      <c r="KC64" s="40">
        <f t="shared" si="1177"/>
        <v>0</v>
      </c>
      <c r="KD64" s="40" t="str">
        <f t="shared" si="1177"/>
        <v/>
      </c>
      <c r="KE64" s="40">
        <f t="shared" si="1177"/>
        <v>0</v>
      </c>
      <c r="KF64" s="40">
        <f t="shared" si="1177"/>
        <v>0</v>
      </c>
      <c r="KG64" s="40" t="str">
        <f t="shared" si="1177"/>
        <v/>
      </c>
      <c r="KH64" s="40">
        <f t="shared" si="1177"/>
        <v>0</v>
      </c>
      <c r="KI64" s="40">
        <f t="shared" si="1177"/>
        <v>0</v>
      </c>
      <c r="KJ64" s="40">
        <f t="shared" si="1177"/>
        <v>0</v>
      </c>
      <c r="KK64" s="40">
        <f t="shared" si="1177"/>
        <v>0</v>
      </c>
      <c r="KL64" s="40">
        <f t="shared" si="1177"/>
        <v>0</v>
      </c>
      <c r="KM64" s="40">
        <f t="shared" si="1177"/>
        <v>0</v>
      </c>
      <c r="KN64" s="40">
        <f t="shared" si="1177"/>
        <v>0</v>
      </c>
      <c r="KO64" s="40" t="str">
        <f t="shared" si="1177"/>
        <v/>
      </c>
      <c r="KP64" s="41">
        <f t="shared" si="1177"/>
        <v>0</v>
      </c>
      <c r="KQ64" s="45"/>
      <c r="KR64" s="45"/>
      <c r="KS64" s="45"/>
      <c r="KT64" s="45"/>
      <c r="KU64" s="45"/>
      <c r="KV64" s="45"/>
      <c r="KW64" s="45"/>
      <c r="KX64" s="45"/>
      <c r="KY64" s="45"/>
      <c r="KZ64" s="45"/>
      <c r="LA64" s="45"/>
      <c r="LB64" s="45"/>
      <c r="LC64" s="45"/>
      <c r="LD64" s="45"/>
      <c r="LE64" s="45"/>
      <c r="LF64" s="45"/>
      <c r="LG64" s="45"/>
      <c r="LH64" s="45"/>
      <c r="LI64" s="45"/>
      <c r="LJ64" s="45"/>
      <c r="LK64" s="45"/>
      <c r="LL64" s="45"/>
      <c r="LM64" s="45"/>
      <c r="LN64" s="45"/>
      <c r="LO64" s="47">
        <f t="shared" si="1111"/>
        <v>0</v>
      </c>
      <c r="LP64" s="40" t="str">
        <f t="shared" ref="LP64:MN64" si="1178">IFERROR(KQ64/KQ$10,"")</f>
        <v/>
      </c>
      <c r="LQ64" s="40" t="str">
        <f t="shared" si="1178"/>
        <v/>
      </c>
      <c r="LR64" s="40" t="str">
        <f t="shared" si="1178"/>
        <v/>
      </c>
      <c r="LS64" s="40" t="str">
        <f t="shared" si="1178"/>
        <v/>
      </c>
      <c r="LT64" s="40" t="str">
        <f t="shared" si="1178"/>
        <v/>
      </c>
      <c r="LU64" s="40" t="str">
        <f t="shared" si="1178"/>
        <v/>
      </c>
      <c r="LV64" s="40" t="str">
        <f t="shared" si="1178"/>
        <v/>
      </c>
      <c r="LW64" s="40" t="str">
        <f t="shared" si="1178"/>
        <v/>
      </c>
      <c r="LX64" s="40" t="str">
        <f t="shared" si="1178"/>
        <v/>
      </c>
      <c r="LY64" s="40" t="str">
        <f t="shared" si="1178"/>
        <v/>
      </c>
      <c r="LZ64" s="40" t="str">
        <f t="shared" si="1178"/>
        <v/>
      </c>
      <c r="MA64" s="40" t="str">
        <f t="shared" si="1178"/>
        <v/>
      </c>
      <c r="MB64" s="40" t="str">
        <f t="shared" si="1178"/>
        <v/>
      </c>
      <c r="MC64" s="40" t="str">
        <f t="shared" si="1178"/>
        <v/>
      </c>
      <c r="MD64" s="40" t="str">
        <f t="shared" si="1178"/>
        <v/>
      </c>
      <c r="ME64" s="40" t="str">
        <f t="shared" si="1178"/>
        <v/>
      </c>
      <c r="MF64" s="40" t="str">
        <f t="shared" si="1178"/>
        <v/>
      </c>
      <c r="MG64" s="40" t="str">
        <f t="shared" si="1178"/>
        <v/>
      </c>
      <c r="MH64" s="40" t="str">
        <f t="shared" si="1178"/>
        <v/>
      </c>
      <c r="MI64" s="40" t="str">
        <f t="shared" si="1178"/>
        <v/>
      </c>
      <c r="MJ64" s="40" t="str">
        <f t="shared" si="1178"/>
        <v/>
      </c>
      <c r="MK64" s="40" t="str">
        <f t="shared" si="1178"/>
        <v/>
      </c>
      <c r="ML64" s="40" t="str">
        <f t="shared" si="1178"/>
        <v/>
      </c>
      <c r="MM64" s="40" t="str">
        <f t="shared" si="1178"/>
        <v/>
      </c>
      <c r="MN64" s="41" t="str">
        <f t="shared" si="1178"/>
        <v/>
      </c>
      <c r="MO64" s="45"/>
      <c r="MP64" s="45"/>
      <c r="MQ64" s="45"/>
      <c r="MR64" s="45"/>
      <c r="MS64" s="45"/>
      <c r="MT64" s="45"/>
      <c r="MU64" s="45"/>
      <c r="MV64" s="45"/>
      <c r="MW64" s="45"/>
      <c r="MX64" s="45"/>
      <c r="MY64" s="45"/>
      <c r="MZ64" s="45"/>
      <c r="NA64" s="45"/>
      <c r="NB64" s="45"/>
      <c r="NC64" s="45"/>
      <c r="ND64" s="45"/>
      <c r="NE64" s="45"/>
      <c r="NF64" s="45"/>
      <c r="NG64" s="45"/>
      <c r="NH64" s="45"/>
      <c r="NI64" s="45"/>
      <c r="NJ64" s="45"/>
      <c r="NK64" s="45"/>
      <c r="NL64" s="45"/>
      <c r="NM64" s="47">
        <f t="shared" si="1113"/>
        <v>0</v>
      </c>
      <c r="NN64" s="40" t="str">
        <f t="shared" ref="NN64:OL64" si="1179">IFERROR(MO64/MO$10,"")</f>
        <v/>
      </c>
      <c r="NO64" s="40" t="str">
        <f t="shared" si="1179"/>
        <v/>
      </c>
      <c r="NP64" s="40" t="str">
        <f t="shared" si="1179"/>
        <v/>
      </c>
      <c r="NQ64" s="40" t="str">
        <f t="shared" si="1179"/>
        <v/>
      </c>
      <c r="NR64" s="40" t="str">
        <f t="shared" si="1179"/>
        <v/>
      </c>
      <c r="NS64" s="40" t="str">
        <f t="shared" si="1179"/>
        <v/>
      </c>
      <c r="NT64" s="40" t="str">
        <f t="shared" si="1179"/>
        <v/>
      </c>
      <c r="NU64" s="40" t="str">
        <f t="shared" si="1179"/>
        <v/>
      </c>
      <c r="NV64" s="40" t="str">
        <f t="shared" si="1179"/>
        <v/>
      </c>
      <c r="NW64" s="40" t="str">
        <f t="shared" si="1179"/>
        <v/>
      </c>
      <c r="NX64" s="40" t="str">
        <f t="shared" si="1179"/>
        <v/>
      </c>
      <c r="NY64" s="40" t="str">
        <f t="shared" si="1179"/>
        <v/>
      </c>
      <c r="NZ64" s="40" t="str">
        <f t="shared" si="1179"/>
        <v/>
      </c>
      <c r="OA64" s="40" t="str">
        <f t="shared" si="1179"/>
        <v/>
      </c>
      <c r="OB64" s="40" t="str">
        <f t="shared" si="1179"/>
        <v/>
      </c>
      <c r="OC64" s="40" t="str">
        <f t="shared" si="1179"/>
        <v/>
      </c>
      <c r="OD64" s="40" t="str">
        <f t="shared" si="1179"/>
        <v/>
      </c>
      <c r="OE64" s="40" t="str">
        <f t="shared" si="1179"/>
        <v/>
      </c>
      <c r="OF64" s="40" t="str">
        <f t="shared" si="1179"/>
        <v/>
      </c>
      <c r="OG64" s="40" t="str">
        <f t="shared" si="1179"/>
        <v/>
      </c>
      <c r="OH64" s="40" t="str">
        <f t="shared" si="1179"/>
        <v/>
      </c>
      <c r="OI64" s="40" t="str">
        <f t="shared" si="1179"/>
        <v/>
      </c>
      <c r="OJ64" s="40" t="str">
        <f t="shared" si="1179"/>
        <v/>
      </c>
      <c r="OK64" s="40" t="str">
        <f t="shared" si="1179"/>
        <v/>
      </c>
      <c r="OL64" s="41" t="str">
        <f t="shared" si="1179"/>
        <v/>
      </c>
      <c r="OM64" s="45"/>
      <c r="ON64" s="45"/>
      <c r="OO64" s="45"/>
      <c r="OP64" s="45"/>
      <c r="OQ64" s="45"/>
      <c r="OR64" s="45"/>
      <c r="OS64" s="45"/>
      <c r="OT64" s="45"/>
      <c r="OU64" s="45"/>
      <c r="OV64" s="45"/>
      <c r="OW64" s="45"/>
      <c r="OX64" s="45"/>
      <c r="OY64" s="45"/>
      <c r="OZ64" s="45"/>
      <c r="PA64" s="45"/>
      <c r="PB64" s="45"/>
      <c r="PC64" s="45"/>
      <c r="PD64" s="45"/>
      <c r="PE64" s="45"/>
      <c r="PF64" s="45"/>
      <c r="PG64" s="45"/>
      <c r="PH64" s="45"/>
      <c r="PI64" s="45"/>
      <c r="PJ64" s="45"/>
      <c r="PK64" s="47">
        <f t="shared" si="1115"/>
        <v>0</v>
      </c>
      <c r="PL64" s="40" t="str">
        <f t="shared" ref="PL64:QJ64" si="1180">IFERROR(OM64/OM$10,"")</f>
        <v/>
      </c>
      <c r="PM64" s="40" t="str">
        <f t="shared" si="1180"/>
        <v/>
      </c>
      <c r="PN64" s="40" t="str">
        <f t="shared" si="1180"/>
        <v/>
      </c>
      <c r="PO64" s="40" t="str">
        <f t="shared" si="1180"/>
        <v/>
      </c>
      <c r="PP64" s="40" t="str">
        <f t="shared" si="1180"/>
        <v/>
      </c>
      <c r="PQ64" s="40" t="str">
        <f t="shared" si="1180"/>
        <v/>
      </c>
      <c r="PR64" s="40" t="str">
        <f t="shared" si="1180"/>
        <v/>
      </c>
      <c r="PS64" s="40" t="str">
        <f t="shared" si="1180"/>
        <v/>
      </c>
      <c r="PT64" s="40" t="str">
        <f t="shared" si="1180"/>
        <v/>
      </c>
      <c r="PU64" s="40" t="str">
        <f t="shared" si="1180"/>
        <v/>
      </c>
      <c r="PV64" s="40" t="str">
        <f t="shared" si="1180"/>
        <v/>
      </c>
      <c r="PW64" s="40" t="str">
        <f t="shared" si="1180"/>
        <v/>
      </c>
      <c r="PX64" s="40" t="str">
        <f t="shared" si="1180"/>
        <v/>
      </c>
      <c r="PY64" s="40" t="str">
        <f t="shared" si="1180"/>
        <v/>
      </c>
      <c r="PZ64" s="40" t="str">
        <f t="shared" si="1180"/>
        <v/>
      </c>
      <c r="QA64" s="40" t="str">
        <f t="shared" si="1180"/>
        <v/>
      </c>
      <c r="QB64" s="40" t="str">
        <f t="shared" si="1180"/>
        <v/>
      </c>
      <c r="QC64" s="40" t="str">
        <f t="shared" si="1180"/>
        <v/>
      </c>
      <c r="QD64" s="40" t="str">
        <f t="shared" si="1180"/>
        <v/>
      </c>
      <c r="QE64" s="40" t="str">
        <f t="shared" si="1180"/>
        <v/>
      </c>
      <c r="QF64" s="40" t="str">
        <f t="shared" si="1180"/>
        <v/>
      </c>
      <c r="QG64" s="40" t="str">
        <f t="shared" si="1180"/>
        <v/>
      </c>
      <c r="QH64" s="40" t="str">
        <f t="shared" si="1180"/>
        <v/>
      </c>
      <c r="QI64" s="40" t="str">
        <f t="shared" si="1180"/>
        <v/>
      </c>
      <c r="QJ64" s="41" t="str">
        <f t="shared" si="1180"/>
        <v/>
      </c>
      <c r="QK64" s="45"/>
      <c r="QL64" s="45"/>
      <c r="QM64" s="45"/>
      <c r="QN64" s="45"/>
      <c r="QO64" s="45"/>
      <c r="QP64" s="45"/>
      <c r="QQ64" s="45"/>
      <c r="QR64" s="45"/>
      <c r="QS64" s="45"/>
      <c r="QT64" s="45"/>
      <c r="QU64" s="45"/>
      <c r="QV64" s="45"/>
      <c r="QW64" s="45"/>
      <c r="QX64" s="45"/>
      <c r="QY64" s="45"/>
      <c r="QZ64" s="45"/>
      <c r="RA64" s="45"/>
      <c r="RB64" s="45"/>
      <c r="RC64" s="45"/>
      <c r="RD64" s="45"/>
      <c r="RE64" s="45"/>
      <c r="RF64" s="45"/>
      <c r="RG64" s="45"/>
      <c r="RH64" s="45"/>
      <c r="RI64" s="47">
        <f t="shared" si="1117"/>
        <v>0</v>
      </c>
      <c r="RJ64" s="40" t="str">
        <f t="shared" ref="RJ64:SH64" si="1181">IFERROR(QK64/QK$10,"")</f>
        <v/>
      </c>
      <c r="RK64" s="40" t="str">
        <f t="shared" si="1181"/>
        <v/>
      </c>
      <c r="RL64" s="40" t="str">
        <f t="shared" si="1181"/>
        <v/>
      </c>
      <c r="RM64" s="40" t="str">
        <f t="shared" si="1181"/>
        <v/>
      </c>
      <c r="RN64" s="40" t="str">
        <f t="shared" si="1181"/>
        <v/>
      </c>
      <c r="RO64" s="40" t="str">
        <f t="shared" si="1181"/>
        <v/>
      </c>
      <c r="RP64" s="40" t="str">
        <f t="shared" si="1181"/>
        <v/>
      </c>
      <c r="RQ64" s="40" t="str">
        <f t="shared" si="1181"/>
        <v/>
      </c>
      <c r="RR64" s="40" t="str">
        <f t="shared" si="1181"/>
        <v/>
      </c>
      <c r="RS64" s="40" t="str">
        <f t="shared" si="1181"/>
        <v/>
      </c>
      <c r="RT64" s="40" t="str">
        <f t="shared" si="1181"/>
        <v/>
      </c>
      <c r="RU64" s="40" t="str">
        <f t="shared" si="1181"/>
        <v/>
      </c>
      <c r="RV64" s="40" t="str">
        <f t="shared" si="1181"/>
        <v/>
      </c>
      <c r="RW64" s="40" t="str">
        <f t="shared" si="1181"/>
        <v/>
      </c>
      <c r="RX64" s="40" t="str">
        <f t="shared" si="1181"/>
        <v/>
      </c>
      <c r="RY64" s="40" t="str">
        <f t="shared" si="1181"/>
        <v/>
      </c>
      <c r="RZ64" s="40" t="str">
        <f t="shared" si="1181"/>
        <v/>
      </c>
      <c r="SA64" s="40" t="str">
        <f t="shared" si="1181"/>
        <v/>
      </c>
      <c r="SB64" s="40" t="str">
        <f t="shared" si="1181"/>
        <v/>
      </c>
      <c r="SC64" s="40" t="str">
        <f t="shared" si="1181"/>
        <v/>
      </c>
      <c r="SD64" s="40" t="str">
        <f t="shared" si="1181"/>
        <v/>
      </c>
      <c r="SE64" s="40" t="str">
        <f t="shared" si="1181"/>
        <v/>
      </c>
      <c r="SF64" s="40" t="str">
        <f t="shared" si="1181"/>
        <v/>
      </c>
      <c r="SG64" s="40" t="str">
        <f t="shared" si="1181"/>
        <v/>
      </c>
      <c r="SH64" s="41" t="str">
        <f t="shared" si="1181"/>
        <v/>
      </c>
      <c r="SI64" s="45"/>
      <c r="SJ64" s="45"/>
      <c r="SK64" s="45"/>
      <c r="SL64" s="45"/>
      <c r="SM64" s="45"/>
      <c r="SN64" s="45"/>
      <c r="SO64" s="45"/>
      <c r="SP64" s="45"/>
      <c r="SQ64" s="45"/>
      <c r="SR64" s="45"/>
      <c r="SS64" s="45"/>
      <c r="ST64" s="45"/>
      <c r="SU64" s="45"/>
      <c r="SV64" s="45"/>
      <c r="SW64" s="45"/>
      <c r="SX64" s="45"/>
      <c r="SY64" s="45"/>
      <c r="SZ64" s="45"/>
      <c r="TA64" s="45"/>
      <c r="TB64" s="45"/>
      <c r="TC64" s="45"/>
      <c r="TD64" s="45"/>
      <c r="TE64" s="45"/>
      <c r="TF64" s="45"/>
      <c r="TG64" s="47">
        <f t="shared" si="1119"/>
        <v>0</v>
      </c>
      <c r="TH64" s="40" t="str">
        <f t="shared" ref="TH64:UA64" si="1182">IFERROR(SI64/SI$10,"")</f>
        <v/>
      </c>
      <c r="TI64" s="40" t="str">
        <f t="shared" si="1182"/>
        <v/>
      </c>
      <c r="TJ64" s="40" t="str">
        <f t="shared" si="1182"/>
        <v/>
      </c>
      <c r="TK64" s="40" t="str">
        <f t="shared" si="1182"/>
        <v/>
      </c>
      <c r="TL64" s="40" t="str">
        <f t="shared" si="1182"/>
        <v/>
      </c>
      <c r="TM64" s="40" t="str">
        <f t="shared" si="1182"/>
        <v/>
      </c>
      <c r="TN64" s="40" t="str">
        <f t="shared" si="1182"/>
        <v/>
      </c>
      <c r="TO64" s="40" t="str">
        <f t="shared" si="1182"/>
        <v/>
      </c>
      <c r="TP64" s="40" t="str">
        <f t="shared" si="1182"/>
        <v/>
      </c>
      <c r="TQ64" s="40" t="str">
        <f t="shared" si="1182"/>
        <v/>
      </c>
      <c r="TR64" s="40" t="str">
        <f t="shared" si="1182"/>
        <v/>
      </c>
      <c r="TS64" s="40" t="str">
        <f t="shared" si="1182"/>
        <v/>
      </c>
      <c r="TT64" s="40" t="str">
        <f t="shared" si="1182"/>
        <v/>
      </c>
      <c r="TU64" s="40" t="str">
        <f t="shared" si="1182"/>
        <v/>
      </c>
      <c r="TV64" s="40" t="str">
        <f t="shared" si="1182"/>
        <v/>
      </c>
      <c r="TW64" s="40" t="str">
        <f t="shared" si="1182"/>
        <v/>
      </c>
      <c r="TX64" s="40" t="str">
        <f t="shared" si="1182"/>
        <v/>
      </c>
      <c r="TY64" s="40" t="str">
        <f t="shared" si="1182"/>
        <v/>
      </c>
      <c r="TZ64" s="40" t="str">
        <f t="shared" si="1182"/>
        <v/>
      </c>
      <c r="UA64" s="40" t="str">
        <f t="shared" si="1182"/>
        <v/>
      </c>
      <c r="UB64" s="40" t="str">
        <f t="shared" ref="UB64:UG64" si="1183">IFERROR(TB64/TB$10,"")</f>
        <v/>
      </c>
      <c r="UC64" s="40" t="str">
        <f t="shared" si="1183"/>
        <v/>
      </c>
      <c r="UD64" s="40" t="str">
        <f t="shared" si="1183"/>
        <v/>
      </c>
      <c r="UE64" s="40" t="str">
        <f t="shared" si="1183"/>
        <v/>
      </c>
      <c r="UF64" s="40" t="str">
        <f t="shared" si="1183"/>
        <v/>
      </c>
      <c r="UG64" s="41" t="str">
        <f t="shared" si="1183"/>
        <v/>
      </c>
      <c r="UH64" s="45"/>
      <c r="UI64" s="45"/>
      <c r="UJ64" s="45"/>
      <c r="UK64" s="45"/>
      <c r="UL64" s="45"/>
      <c r="UM64" s="45"/>
      <c r="UN64" s="45"/>
      <c r="UO64" s="45"/>
      <c r="UP64" s="45"/>
      <c r="UQ64" s="45"/>
      <c r="UR64" s="45"/>
      <c r="US64" s="45"/>
      <c r="UT64" s="45"/>
      <c r="UU64" s="45"/>
      <c r="UV64" s="45"/>
      <c r="UW64" s="45"/>
      <c r="UX64" s="45"/>
      <c r="UY64" s="45"/>
      <c r="UZ64" s="45"/>
      <c r="VA64" s="45"/>
      <c r="VB64" s="45"/>
      <c r="VC64" s="45"/>
      <c r="VD64" s="45"/>
      <c r="VE64" s="45"/>
      <c r="VF64" s="47">
        <f t="shared" si="1122"/>
        <v>0</v>
      </c>
      <c r="VG64" s="40" t="str">
        <f t="shared" ref="VG64:WE64" si="1184">IFERROR(UH64/UH$10,"")</f>
        <v/>
      </c>
      <c r="VH64" s="40" t="str">
        <f t="shared" si="1184"/>
        <v/>
      </c>
      <c r="VI64" s="40" t="str">
        <f t="shared" si="1184"/>
        <v/>
      </c>
      <c r="VJ64" s="40" t="str">
        <f t="shared" si="1184"/>
        <v/>
      </c>
      <c r="VK64" s="40" t="str">
        <f t="shared" si="1184"/>
        <v/>
      </c>
      <c r="VL64" s="40" t="str">
        <f t="shared" si="1184"/>
        <v/>
      </c>
      <c r="VM64" s="40" t="str">
        <f t="shared" si="1184"/>
        <v/>
      </c>
      <c r="VN64" s="40" t="str">
        <f t="shared" si="1184"/>
        <v/>
      </c>
      <c r="VO64" s="40" t="str">
        <f t="shared" si="1184"/>
        <v/>
      </c>
      <c r="VP64" s="40" t="str">
        <f t="shared" si="1184"/>
        <v/>
      </c>
      <c r="VQ64" s="40" t="str">
        <f t="shared" si="1184"/>
        <v/>
      </c>
      <c r="VR64" s="40" t="str">
        <f t="shared" si="1184"/>
        <v/>
      </c>
      <c r="VS64" s="40" t="str">
        <f t="shared" si="1184"/>
        <v/>
      </c>
      <c r="VT64" s="40" t="str">
        <f t="shared" si="1184"/>
        <v/>
      </c>
      <c r="VU64" s="40" t="str">
        <f t="shared" si="1184"/>
        <v/>
      </c>
      <c r="VV64" s="40" t="str">
        <f t="shared" si="1184"/>
        <v/>
      </c>
      <c r="VW64" s="40" t="str">
        <f t="shared" si="1184"/>
        <v/>
      </c>
      <c r="VX64" s="40" t="str">
        <f t="shared" si="1184"/>
        <v/>
      </c>
      <c r="VY64" s="40" t="str">
        <f t="shared" si="1184"/>
        <v/>
      </c>
      <c r="VZ64" s="40" t="str">
        <f t="shared" si="1184"/>
        <v/>
      </c>
      <c r="WA64" s="40" t="str">
        <f t="shared" si="1184"/>
        <v/>
      </c>
      <c r="WB64" s="40" t="str">
        <f t="shared" si="1184"/>
        <v/>
      </c>
      <c r="WC64" s="40" t="str">
        <f t="shared" si="1184"/>
        <v/>
      </c>
      <c r="WD64" s="40" t="str">
        <f t="shared" si="1184"/>
        <v/>
      </c>
      <c r="WE64" s="41" t="str">
        <f t="shared" si="1184"/>
        <v/>
      </c>
      <c r="WF64" s="45">
        <f t="shared" ref="WF64:XC64" si="1185">SUMIF($C$2:$WE$2,WF$2,$C64:$WE64)</f>
        <v>0</v>
      </c>
      <c r="WG64" s="45">
        <f t="shared" si="1185"/>
        <v>0</v>
      </c>
      <c r="WH64" s="45">
        <f t="shared" si="1185"/>
        <v>0</v>
      </c>
      <c r="WI64" s="45">
        <f t="shared" si="1185"/>
        <v>0</v>
      </c>
      <c r="WJ64" s="45">
        <f t="shared" si="1185"/>
        <v>0</v>
      </c>
      <c r="WK64" s="45">
        <f t="shared" si="1185"/>
        <v>0</v>
      </c>
      <c r="WL64" s="45">
        <f t="shared" si="1185"/>
        <v>0</v>
      </c>
      <c r="WM64" s="45">
        <f t="shared" si="1185"/>
        <v>0</v>
      </c>
      <c r="WN64" s="45">
        <f t="shared" si="1185"/>
        <v>0</v>
      </c>
      <c r="WO64" s="45">
        <f t="shared" si="1185"/>
        <v>0</v>
      </c>
      <c r="WP64" s="45">
        <f t="shared" si="1185"/>
        <v>0</v>
      </c>
      <c r="WQ64" s="45">
        <f t="shared" si="1185"/>
        <v>0</v>
      </c>
      <c r="WR64" s="45">
        <f t="shared" si="1185"/>
        <v>0</v>
      </c>
      <c r="WS64" s="45">
        <f t="shared" si="1185"/>
        <v>0</v>
      </c>
      <c r="WT64" s="45">
        <f t="shared" si="1185"/>
        <v>0</v>
      </c>
      <c r="WU64" s="45">
        <f t="shared" si="1185"/>
        <v>0</v>
      </c>
      <c r="WV64" s="45">
        <f t="shared" si="1185"/>
        <v>0</v>
      </c>
      <c r="WW64" s="45">
        <f t="shared" si="1185"/>
        <v>0</v>
      </c>
      <c r="WX64" s="45">
        <f t="shared" si="1185"/>
        <v>0</v>
      </c>
      <c r="WY64" s="45">
        <f t="shared" si="1185"/>
        <v>0</v>
      </c>
      <c r="WZ64" s="45">
        <f t="shared" si="1185"/>
        <v>0</v>
      </c>
      <c r="XA64" s="45">
        <f t="shared" si="1185"/>
        <v>0</v>
      </c>
      <c r="XB64" s="45">
        <f t="shared" si="1185"/>
        <v>0</v>
      </c>
      <c r="XC64" s="45">
        <f t="shared" si="1185"/>
        <v>0</v>
      </c>
      <c r="XD64" s="47">
        <f t="shared" si="1125"/>
        <v>0</v>
      </c>
      <c r="XE64" s="40">
        <f t="shared" ref="XE64:YC64" si="1186">IFERROR(WF64/WF$10,"")</f>
        <v>0</v>
      </c>
      <c r="XF64" s="40">
        <f t="shared" si="1186"/>
        <v>0</v>
      </c>
      <c r="XG64" s="40">
        <f t="shared" si="1186"/>
        <v>0</v>
      </c>
      <c r="XH64" s="40">
        <f t="shared" si="1186"/>
        <v>0</v>
      </c>
      <c r="XI64" s="40">
        <f t="shared" si="1186"/>
        <v>0</v>
      </c>
      <c r="XJ64" s="40">
        <f t="shared" si="1186"/>
        <v>0</v>
      </c>
      <c r="XK64" s="40">
        <f t="shared" si="1186"/>
        <v>0</v>
      </c>
      <c r="XL64" s="40">
        <f t="shared" si="1186"/>
        <v>0</v>
      </c>
      <c r="XM64" s="40">
        <f t="shared" si="1186"/>
        <v>0</v>
      </c>
      <c r="XN64" s="40">
        <f t="shared" si="1186"/>
        <v>0</v>
      </c>
      <c r="XO64" s="40">
        <f t="shared" si="1186"/>
        <v>0</v>
      </c>
      <c r="XP64" s="40">
        <f t="shared" si="1186"/>
        <v>0</v>
      </c>
      <c r="XQ64" s="40">
        <f t="shared" si="1186"/>
        <v>0</v>
      </c>
      <c r="XR64" s="40">
        <f t="shared" si="1186"/>
        <v>0</v>
      </c>
      <c r="XS64" s="40">
        <f t="shared" si="1186"/>
        <v>0</v>
      </c>
      <c r="XT64" s="40">
        <f t="shared" si="1186"/>
        <v>0</v>
      </c>
      <c r="XU64" s="40">
        <f t="shared" si="1186"/>
        <v>0</v>
      </c>
      <c r="XV64" s="40">
        <f t="shared" si="1186"/>
        <v>0</v>
      </c>
      <c r="XW64" s="40">
        <f t="shared" si="1186"/>
        <v>0</v>
      </c>
      <c r="XX64" s="40">
        <f t="shared" si="1186"/>
        <v>0</v>
      </c>
      <c r="XY64" s="40">
        <f t="shared" si="1186"/>
        <v>0</v>
      </c>
      <c r="XZ64" s="40">
        <f t="shared" si="1186"/>
        <v>0</v>
      </c>
      <c r="YA64" s="40">
        <f t="shared" si="1186"/>
        <v>0</v>
      </c>
      <c r="YB64" s="40" t="str">
        <f t="shared" si="1186"/>
        <v/>
      </c>
      <c r="YC64" s="41">
        <f t="shared" si="1186"/>
        <v>0</v>
      </c>
    </row>
    <row r="65" s="18" customFormat="1" customHeight="1" spans="1:653">
      <c r="A65" s="67"/>
      <c r="B65" s="68" t="s">
        <v>119</v>
      </c>
      <c r="C65" s="45"/>
      <c r="D65" s="45"/>
      <c r="E65" s="45"/>
      <c r="F65" s="45"/>
      <c r="G65" s="45"/>
      <c r="H65" s="45"/>
      <c r="I65" s="45"/>
      <c r="J65" s="45"/>
      <c r="K65" s="45"/>
      <c r="L65" s="46"/>
      <c r="M65" s="45"/>
      <c r="N65" s="45"/>
      <c r="O65" s="45"/>
      <c r="P65" s="45"/>
      <c r="Q65" s="46"/>
      <c r="R65" s="45"/>
      <c r="S65" s="40" t="str">
        <f>IFERROR(#REF!/#REF!,"")</f>
        <v/>
      </c>
      <c r="T65" s="45"/>
      <c r="U65" s="45"/>
      <c r="V65" s="45"/>
      <c r="W65" s="45"/>
      <c r="X65" s="46"/>
      <c r="Y65" s="45"/>
      <c r="Z65" s="45"/>
      <c r="AA65" s="47">
        <f t="shared" si="1099"/>
        <v>0</v>
      </c>
      <c r="AB65" s="40">
        <f t="shared" ref="AB65:AZ65" si="1187">IFERROR(C65/C$10,"")</f>
        <v>0</v>
      </c>
      <c r="AC65" s="40">
        <f t="shared" si="1187"/>
        <v>0</v>
      </c>
      <c r="AD65" s="40">
        <f t="shared" si="1187"/>
        <v>0</v>
      </c>
      <c r="AE65" s="40">
        <f t="shared" si="1187"/>
        <v>0</v>
      </c>
      <c r="AF65" s="40">
        <f t="shared" si="1187"/>
        <v>0</v>
      </c>
      <c r="AG65" s="40">
        <f t="shared" si="1187"/>
        <v>0</v>
      </c>
      <c r="AH65" s="40">
        <f t="shared" si="1187"/>
        <v>0</v>
      </c>
      <c r="AI65" s="40">
        <f t="shared" si="1187"/>
        <v>0</v>
      </c>
      <c r="AJ65" s="40">
        <f t="shared" si="1187"/>
        <v>0</v>
      </c>
      <c r="AK65" s="40">
        <f t="shared" si="1187"/>
        <v>0</v>
      </c>
      <c r="AL65" s="40">
        <f t="shared" si="1187"/>
        <v>0</v>
      </c>
      <c r="AM65" s="40">
        <f t="shared" si="1187"/>
        <v>0</v>
      </c>
      <c r="AN65" s="40">
        <f t="shared" si="1187"/>
        <v>0</v>
      </c>
      <c r="AO65" s="40">
        <f t="shared" si="1187"/>
        <v>0</v>
      </c>
      <c r="AP65" s="40">
        <f t="shared" si="1187"/>
        <v>0</v>
      </c>
      <c r="AQ65" s="40">
        <f t="shared" si="1187"/>
        <v>0</v>
      </c>
      <c r="AR65" s="40" t="str">
        <f t="shared" si="1187"/>
        <v/>
      </c>
      <c r="AS65" s="40">
        <f t="shared" si="1187"/>
        <v>0</v>
      </c>
      <c r="AT65" s="40">
        <f t="shared" si="1187"/>
        <v>0</v>
      </c>
      <c r="AU65" s="40">
        <f t="shared" si="1187"/>
        <v>0</v>
      </c>
      <c r="AV65" s="40" t="str">
        <f t="shared" si="1187"/>
        <v/>
      </c>
      <c r="AW65" s="40" t="str">
        <f t="shared" si="1187"/>
        <v/>
      </c>
      <c r="AX65" s="40" t="str">
        <f t="shared" si="1187"/>
        <v/>
      </c>
      <c r="AY65" s="40" t="str">
        <f t="shared" si="1187"/>
        <v/>
      </c>
      <c r="AZ65" s="41">
        <f t="shared" si="1187"/>
        <v>0</v>
      </c>
      <c r="BA65" s="45"/>
      <c r="BB65" s="45"/>
      <c r="BC65" s="45"/>
      <c r="BD65" s="45"/>
      <c r="BE65" s="45"/>
      <c r="BF65" s="45"/>
      <c r="BG65" s="45"/>
      <c r="BH65" s="45"/>
      <c r="BI65" s="45"/>
      <c r="BJ65" s="46"/>
      <c r="BK65" s="45"/>
      <c r="BL65" s="45"/>
      <c r="BM65" s="45"/>
      <c r="BN65" s="45"/>
      <c r="BO65" s="46"/>
      <c r="BP65" s="45"/>
      <c r="BQ65" s="40" t="str">
        <f>IFERROR(#REF!/#REF!,"")</f>
        <v/>
      </c>
      <c r="BR65" s="46"/>
      <c r="BS65" s="46"/>
      <c r="BT65" s="46"/>
      <c r="BU65" s="45"/>
      <c r="BV65" s="45"/>
      <c r="BW65" s="45"/>
      <c r="BX65" s="45"/>
      <c r="BY65" s="47">
        <f t="shared" si="1101"/>
        <v>0</v>
      </c>
      <c r="BZ65" s="40">
        <f t="shared" ref="BZ65:CX65" si="1188">IFERROR(BA65/BA$10,"")</f>
        <v>0</v>
      </c>
      <c r="CA65" s="40">
        <f t="shared" si="1188"/>
        <v>0</v>
      </c>
      <c r="CB65" s="40">
        <f t="shared" si="1188"/>
        <v>0</v>
      </c>
      <c r="CC65" s="40">
        <f t="shared" si="1188"/>
        <v>0</v>
      </c>
      <c r="CD65" s="40">
        <f t="shared" si="1188"/>
        <v>0</v>
      </c>
      <c r="CE65" s="40">
        <f t="shared" si="1188"/>
        <v>0</v>
      </c>
      <c r="CF65" s="40">
        <f t="shared" si="1188"/>
        <v>0</v>
      </c>
      <c r="CG65" s="40">
        <f t="shared" si="1188"/>
        <v>0</v>
      </c>
      <c r="CH65" s="40">
        <f t="shared" si="1188"/>
        <v>0</v>
      </c>
      <c r="CI65" s="40">
        <f t="shared" si="1188"/>
        <v>0</v>
      </c>
      <c r="CJ65" s="40">
        <f t="shared" si="1188"/>
        <v>0</v>
      </c>
      <c r="CK65" s="40">
        <f t="shared" si="1188"/>
        <v>0</v>
      </c>
      <c r="CL65" s="40">
        <f t="shared" si="1188"/>
        <v>0</v>
      </c>
      <c r="CM65" s="40">
        <f t="shared" si="1188"/>
        <v>0</v>
      </c>
      <c r="CN65" s="40">
        <f t="shared" si="1188"/>
        <v>0</v>
      </c>
      <c r="CO65" s="40">
        <f t="shared" si="1188"/>
        <v>0</v>
      </c>
      <c r="CP65" s="40" t="str">
        <f t="shared" si="1188"/>
        <v/>
      </c>
      <c r="CQ65" s="40">
        <f t="shared" si="1188"/>
        <v>0</v>
      </c>
      <c r="CR65" s="40">
        <f t="shared" si="1188"/>
        <v>0</v>
      </c>
      <c r="CS65" s="40">
        <f t="shared" si="1188"/>
        <v>0</v>
      </c>
      <c r="CT65" s="40" t="str">
        <f t="shared" si="1188"/>
        <v/>
      </c>
      <c r="CU65" s="40" t="str">
        <f t="shared" si="1188"/>
        <v/>
      </c>
      <c r="CV65" s="40" t="str">
        <f t="shared" si="1188"/>
        <v/>
      </c>
      <c r="CW65" s="40" t="str">
        <f t="shared" si="1188"/>
        <v/>
      </c>
      <c r="CX65" s="41">
        <f t="shared" si="1188"/>
        <v>0</v>
      </c>
      <c r="CY65" s="48"/>
      <c r="CZ65" s="45"/>
      <c r="DA65" s="45"/>
      <c r="DB65" s="45"/>
      <c r="DC65" s="45"/>
      <c r="DD65" s="45"/>
      <c r="DE65" s="45"/>
      <c r="DF65" s="45"/>
      <c r="DG65" s="45"/>
      <c r="DH65" s="46"/>
      <c r="DI65" s="45"/>
      <c r="DJ65" s="45"/>
      <c r="DK65" s="45"/>
      <c r="DL65" s="45"/>
      <c r="DM65" s="46"/>
      <c r="DN65" s="45"/>
      <c r="DO65" s="45"/>
      <c r="DP65" s="46"/>
      <c r="DQ65" s="46"/>
      <c r="DR65" s="46"/>
      <c r="DS65" s="45"/>
      <c r="DT65" s="45"/>
      <c r="DU65" s="45"/>
      <c r="DV65" s="45"/>
      <c r="DW65" s="47">
        <f t="shared" si="1103"/>
        <v>0</v>
      </c>
      <c r="DX65" s="40">
        <f t="shared" ref="DX65:EV65" si="1189">IFERROR(CY65/CY$10,"")</f>
        <v>0</v>
      </c>
      <c r="DY65" s="40">
        <f t="shared" si="1189"/>
        <v>0</v>
      </c>
      <c r="DZ65" s="40">
        <f t="shared" si="1189"/>
        <v>0</v>
      </c>
      <c r="EA65" s="40">
        <f t="shared" si="1189"/>
        <v>0</v>
      </c>
      <c r="EB65" s="40">
        <f t="shared" si="1189"/>
        <v>0</v>
      </c>
      <c r="EC65" s="40">
        <f t="shared" si="1189"/>
        <v>0</v>
      </c>
      <c r="ED65" s="40">
        <f t="shared" si="1189"/>
        <v>0</v>
      </c>
      <c r="EE65" s="40">
        <f t="shared" si="1189"/>
        <v>0</v>
      </c>
      <c r="EF65" s="40">
        <f t="shared" si="1189"/>
        <v>0</v>
      </c>
      <c r="EG65" s="40">
        <f t="shared" si="1189"/>
        <v>0</v>
      </c>
      <c r="EH65" s="40">
        <f t="shared" si="1189"/>
        <v>0</v>
      </c>
      <c r="EI65" s="40">
        <f t="shared" si="1189"/>
        <v>0</v>
      </c>
      <c r="EJ65" s="40">
        <f t="shared" si="1189"/>
        <v>0</v>
      </c>
      <c r="EK65" s="40">
        <f t="shared" si="1189"/>
        <v>0</v>
      </c>
      <c r="EL65" s="40">
        <f t="shared" si="1189"/>
        <v>0</v>
      </c>
      <c r="EM65" s="40">
        <f t="shared" si="1189"/>
        <v>0</v>
      </c>
      <c r="EN65" s="40">
        <f t="shared" si="1189"/>
        <v>0</v>
      </c>
      <c r="EO65" s="40">
        <f t="shared" si="1189"/>
        <v>0</v>
      </c>
      <c r="EP65" s="40">
        <f t="shared" si="1189"/>
        <v>0</v>
      </c>
      <c r="EQ65" s="40">
        <f t="shared" si="1189"/>
        <v>0</v>
      </c>
      <c r="ER65" s="40" t="str">
        <f t="shared" si="1189"/>
        <v/>
      </c>
      <c r="ES65" s="40" t="str">
        <f t="shared" si="1189"/>
        <v/>
      </c>
      <c r="ET65" s="40" t="str">
        <f t="shared" si="1189"/>
        <v/>
      </c>
      <c r="EU65" s="40" t="str">
        <f t="shared" si="1189"/>
        <v/>
      </c>
      <c r="EV65" s="41">
        <f t="shared" si="1189"/>
        <v>0</v>
      </c>
      <c r="EW65" s="45"/>
      <c r="EX65" s="45"/>
      <c r="EY65" s="45"/>
      <c r="EZ65" s="45"/>
      <c r="FA65" s="45"/>
      <c r="FB65" s="45"/>
      <c r="FC65" s="45"/>
      <c r="FD65" s="45"/>
      <c r="FE65" s="45"/>
      <c r="FF65" s="46"/>
      <c r="FG65" s="45"/>
      <c r="FH65" s="45"/>
      <c r="FI65" s="45"/>
      <c r="FJ65" s="45"/>
      <c r="FK65" s="46"/>
      <c r="FL65" s="45"/>
      <c r="FM65" s="45"/>
      <c r="FN65" s="46"/>
      <c r="FO65" s="46"/>
      <c r="FP65" s="46"/>
      <c r="FQ65" s="45"/>
      <c r="FR65" s="45"/>
      <c r="FS65" s="45"/>
      <c r="FT65" s="45"/>
      <c r="FU65" s="47">
        <f t="shared" si="1105"/>
        <v>0</v>
      </c>
      <c r="FV65" s="40">
        <f t="shared" ref="FV65:GT65" si="1190">IFERROR(EW65/EW$10,"")</f>
        <v>0</v>
      </c>
      <c r="FW65" s="40">
        <f t="shared" si="1190"/>
        <v>0</v>
      </c>
      <c r="FX65" s="40">
        <f t="shared" si="1190"/>
        <v>0</v>
      </c>
      <c r="FY65" s="40">
        <f t="shared" si="1190"/>
        <v>0</v>
      </c>
      <c r="FZ65" s="40">
        <f t="shared" si="1190"/>
        <v>0</v>
      </c>
      <c r="GA65" s="40">
        <f t="shared" si="1190"/>
        <v>0</v>
      </c>
      <c r="GB65" s="40">
        <f t="shared" si="1190"/>
        <v>0</v>
      </c>
      <c r="GC65" s="40">
        <f t="shared" si="1190"/>
        <v>0</v>
      </c>
      <c r="GD65" s="40">
        <f t="shared" si="1190"/>
        <v>0</v>
      </c>
      <c r="GE65" s="40">
        <f t="shared" si="1190"/>
        <v>0</v>
      </c>
      <c r="GF65" s="40">
        <f t="shared" si="1190"/>
        <v>0</v>
      </c>
      <c r="GG65" s="40">
        <f t="shared" si="1190"/>
        <v>0</v>
      </c>
      <c r="GH65" s="40">
        <f t="shared" si="1190"/>
        <v>0</v>
      </c>
      <c r="GI65" s="40">
        <f t="shared" si="1190"/>
        <v>0</v>
      </c>
      <c r="GJ65" s="40">
        <f t="shared" si="1190"/>
        <v>0</v>
      </c>
      <c r="GK65" s="40">
        <f t="shared" si="1190"/>
        <v>0</v>
      </c>
      <c r="GL65" s="40">
        <f t="shared" si="1190"/>
        <v>0</v>
      </c>
      <c r="GM65" s="40">
        <f t="shared" si="1190"/>
        <v>0</v>
      </c>
      <c r="GN65" s="40">
        <f t="shared" si="1190"/>
        <v>0</v>
      </c>
      <c r="GO65" s="40">
        <f t="shared" si="1190"/>
        <v>0</v>
      </c>
      <c r="GP65" s="40" t="str">
        <f t="shared" si="1190"/>
        <v/>
      </c>
      <c r="GQ65" s="40" t="str">
        <f t="shared" si="1190"/>
        <v/>
      </c>
      <c r="GR65" s="40" t="str">
        <f t="shared" si="1190"/>
        <v/>
      </c>
      <c r="GS65" s="40" t="str">
        <f t="shared" si="1190"/>
        <v/>
      </c>
      <c r="GT65" s="41">
        <f t="shared" si="1190"/>
        <v>0</v>
      </c>
      <c r="GU65" s="45"/>
      <c r="GV65" s="45"/>
      <c r="GW65" s="45"/>
      <c r="GX65" s="45"/>
      <c r="GY65" s="45"/>
      <c r="GZ65" s="45"/>
      <c r="HA65" s="45"/>
      <c r="HB65" s="45"/>
      <c r="HC65" s="45"/>
      <c r="HD65" s="46"/>
      <c r="HE65" s="45"/>
      <c r="HF65" s="45"/>
      <c r="HG65" s="45"/>
      <c r="HH65" s="45"/>
      <c r="HI65" s="46"/>
      <c r="HJ65" s="45"/>
      <c r="HK65" s="45"/>
      <c r="HL65" s="46"/>
      <c r="HM65" s="46"/>
      <c r="HN65" s="46"/>
      <c r="HO65" s="45"/>
      <c r="HP65" s="46"/>
      <c r="HQ65" s="45"/>
      <c r="HR65" s="45"/>
      <c r="HS65" s="47">
        <f t="shared" si="1107"/>
        <v>0</v>
      </c>
      <c r="HT65" s="40">
        <f t="shared" ref="HT65:IR65" si="1191">IFERROR(GU65/GU$10,"")</f>
        <v>0</v>
      </c>
      <c r="HU65" s="40">
        <f t="shared" si="1191"/>
        <v>0</v>
      </c>
      <c r="HV65" s="40">
        <f t="shared" si="1191"/>
        <v>0</v>
      </c>
      <c r="HW65" s="40">
        <f t="shared" si="1191"/>
        <v>0</v>
      </c>
      <c r="HX65" s="40">
        <f t="shared" si="1191"/>
        <v>0</v>
      </c>
      <c r="HY65" s="40">
        <f t="shared" si="1191"/>
        <v>0</v>
      </c>
      <c r="HZ65" s="40">
        <f t="shared" si="1191"/>
        <v>0</v>
      </c>
      <c r="IA65" s="40">
        <f t="shared" si="1191"/>
        <v>0</v>
      </c>
      <c r="IB65" s="40">
        <f t="shared" si="1191"/>
        <v>0</v>
      </c>
      <c r="IC65" s="40">
        <f t="shared" si="1191"/>
        <v>0</v>
      </c>
      <c r="ID65" s="40">
        <f t="shared" si="1191"/>
        <v>0</v>
      </c>
      <c r="IE65" s="40">
        <f t="shared" si="1191"/>
        <v>0</v>
      </c>
      <c r="IF65" s="40" t="str">
        <f t="shared" si="1191"/>
        <v/>
      </c>
      <c r="IG65" s="40">
        <f t="shared" si="1191"/>
        <v>0</v>
      </c>
      <c r="IH65" s="40">
        <f t="shared" si="1191"/>
        <v>0</v>
      </c>
      <c r="II65" s="40">
        <f t="shared" si="1191"/>
        <v>0</v>
      </c>
      <c r="IJ65" s="40">
        <f t="shared" si="1191"/>
        <v>0</v>
      </c>
      <c r="IK65" s="40">
        <f t="shared" si="1191"/>
        <v>0</v>
      </c>
      <c r="IL65" s="40">
        <f t="shared" si="1191"/>
        <v>0</v>
      </c>
      <c r="IM65" s="40">
        <f t="shared" si="1191"/>
        <v>0</v>
      </c>
      <c r="IN65" s="40">
        <f t="shared" si="1191"/>
        <v>0</v>
      </c>
      <c r="IO65" s="40">
        <f t="shared" si="1191"/>
        <v>0</v>
      </c>
      <c r="IP65" s="40" t="str">
        <f t="shared" si="1191"/>
        <v/>
      </c>
      <c r="IQ65" s="40" t="str">
        <f t="shared" si="1191"/>
        <v/>
      </c>
      <c r="IR65" s="41">
        <f t="shared" si="1191"/>
        <v>0</v>
      </c>
      <c r="IS65" s="45"/>
      <c r="IT65" s="45"/>
      <c r="IU65" s="45"/>
      <c r="IV65" s="45"/>
      <c r="IW65" s="45"/>
      <c r="IX65" s="45"/>
      <c r="IY65" s="45"/>
      <c r="IZ65" s="45"/>
      <c r="JA65" s="45"/>
      <c r="JB65" s="46"/>
      <c r="JC65" s="45"/>
      <c r="JD65" s="45"/>
      <c r="JE65" s="45"/>
      <c r="JF65" s="45"/>
      <c r="JG65" s="46"/>
      <c r="JH65" s="45"/>
      <c r="JI65" s="45"/>
      <c r="JJ65" s="46"/>
      <c r="JK65" s="46"/>
      <c r="JL65" s="46"/>
      <c r="JM65" s="45"/>
      <c r="JN65" s="46"/>
      <c r="JO65" s="45"/>
      <c r="JP65" s="45"/>
      <c r="JQ65" s="47">
        <f t="shared" si="1109"/>
        <v>0</v>
      </c>
      <c r="JR65" s="40">
        <f t="shared" ref="JR65:KP65" si="1192">IFERROR(IS65/IS$10,"")</f>
        <v>0</v>
      </c>
      <c r="JS65" s="40">
        <f t="shared" si="1192"/>
        <v>0</v>
      </c>
      <c r="JT65" s="40">
        <f t="shared" si="1192"/>
        <v>0</v>
      </c>
      <c r="JU65" s="40">
        <f t="shared" si="1192"/>
        <v>0</v>
      </c>
      <c r="JV65" s="40">
        <f t="shared" si="1192"/>
        <v>0</v>
      </c>
      <c r="JW65" s="40">
        <f t="shared" si="1192"/>
        <v>0</v>
      </c>
      <c r="JX65" s="40">
        <f t="shared" si="1192"/>
        <v>0</v>
      </c>
      <c r="JY65" s="40">
        <f t="shared" si="1192"/>
        <v>0</v>
      </c>
      <c r="JZ65" s="40">
        <f t="shared" si="1192"/>
        <v>0</v>
      </c>
      <c r="KA65" s="40">
        <f t="shared" si="1192"/>
        <v>0</v>
      </c>
      <c r="KB65" s="40">
        <f t="shared" si="1192"/>
        <v>0</v>
      </c>
      <c r="KC65" s="40">
        <f t="shared" si="1192"/>
        <v>0</v>
      </c>
      <c r="KD65" s="40" t="str">
        <f t="shared" si="1192"/>
        <v/>
      </c>
      <c r="KE65" s="40">
        <f t="shared" si="1192"/>
        <v>0</v>
      </c>
      <c r="KF65" s="40">
        <f t="shared" si="1192"/>
        <v>0</v>
      </c>
      <c r="KG65" s="40" t="str">
        <f t="shared" si="1192"/>
        <v/>
      </c>
      <c r="KH65" s="40">
        <f t="shared" si="1192"/>
        <v>0</v>
      </c>
      <c r="KI65" s="40">
        <f t="shared" si="1192"/>
        <v>0</v>
      </c>
      <c r="KJ65" s="40">
        <f t="shared" si="1192"/>
        <v>0</v>
      </c>
      <c r="KK65" s="40">
        <f t="shared" si="1192"/>
        <v>0</v>
      </c>
      <c r="KL65" s="40">
        <f t="shared" si="1192"/>
        <v>0</v>
      </c>
      <c r="KM65" s="40">
        <f t="shared" si="1192"/>
        <v>0</v>
      </c>
      <c r="KN65" s="40">
        <f t="shared" si="1192"/>
        <v>0</v>
      </c>
      <c r="KO65" s="40" t="str">
        <f t="shared" si="1192"/>
        <v/>
      </c>
      <c r="KP65" s="41">
        <f t="shared" si="1192"/>
        <v>0</v>
      </c>
      <c r="KQ65" s="45"/>
      <c r="KR65" s="45"/>
      <c r="KS65" s="45"/>
      <c r="KT65" s="45"/>
      <c r="KU65" s="45"/>
      <c r="KV65" s="45"/>
      <c r="KW65" s="45"/>
      <c r="KX65" s="45"/>
      <c r="KY65" s="45"/>
      <c r="KZ65" s="45"/>
      <c r="LA65" s="45"/>
      <c r="LB65" s="45"/>
      <c r="LC65" s="45"/>
      <c r="LD65" s="45"/>
      <c r="LE65" s="45"/>
      <c r="LF65" s="45"/>
      <c r="LG65" s="45"/>
      <c r="LH65" s="45"/>
      <c r="LI65" s="45"/>
      <c r="LJ65" s="45"/>
      <c r="LK65" s="45"/>
      <c r="LL65" s="45"/>
      <c r="LM65" s="45"/>
      <c r="LN65" s="45"/>
      <c r="LO65" s="47">
        <f t="shared" si="1111"/>
        <v>0</v>
      </c>
      <c r="LP65" s="40" t="str">
        <f t="shared" ref="LP65:MN65" si="1193">IFERROR(KQ65/KQ$10,"")</f>
        <v/>
      </c>
      <c r="LQ65" s="40" t="str">
        <f t="shared" si="1193"/>
        <v/>
      </c>
      <c r="LR65" s="40" t="str">
        <f t="shared" si="1193"/>
        <v/>
      </c>
      <c r="LS65" s="40" t="str">
        <f t="shared" si="1193"/>
        <v/>
      </c>
      <c r="LT65" s="40" t="str">
        <f t="shared" si="1193"/>
        <v/>
      </c>
      <c r="LU65" s="40" t="str">
        <f t="shared" si="1193"/>
        <v/>
      </c>
      <c r="LV65" s="40" t="str">
        <f t="shared" si="1193"/>
        <v/>
      </c>
      <c r="LW65" s="40" t="str">
        <f t="shared" si="1193"/>
        <v/>
      </c>
      <c r="LX65" s="40" t="str">
        <f t="shared" si="1193"/>
        <v/>
      </c>
      <c r="LY65" s="40" t="str">
        <f t="shared" si="1193"/>
        <v/>
      </c>
      <c r="LZ65" s="40" t="str">
        <f t="shared" si="1193"/>
        <v/>
      </c>
      <c r="MA65" s="40" t="str">
        <f t="shared" si="1193"/>
        <v/>
      </c>
      <c r="MB65" s="40" t="str">
        <f t="shared" si="1193"/>
        <v/>
      </c>
      <c r="MC65" s="40" t="str">
        <f t="shared" si="1193"/>
        <v/>
      </c>
      <c r="MD65" s="40" t="str">
        <f t="shared" si="1193"/>
        <v/>
      </c>
      <c r="ME65" s="40" t="str">
        <f t="shared" si="1193"/>
        <v/>
      </c>
      <c r="MF65" s="40" t="str">
        <f t="shared" si="1193"/>
        <v/>
      </c>
      <c r="MG65" s="40" t="str">
        <f t="shared" si="1193"/>
        <v/>
      </c>
      <c r="MH65" s="40" t="str">
        <f t="shared" si="1193"/>
        <v/>
      </c>
      <c r="MI65" s="40" t="str">
        <f t="shared" si="1193"/>
        <v/>
      </c>
      <c r="MJ65" s="40" t="str">
        <f t="shared" si="1193"/>
        <v/>
      </c>
      <c r="MK65" s="40" t="str">
        <f t="shared" si="1193"/>
        <v/>
      </c>
      <c r="ML65" s="40" t="str">
        <f t="shared" si="1193"/>
        <v/>
      </c>
      <c r="MM65" s="40" t="str">
        <f t="shared" si="1193"/>
        <v/>
      </c>
      <c r="MN65" s="41" t="str">
        <f t="shared" si="1193"/>
        <v/>
      </c>
      <c r="MO65" s="45"/>
      <c r="MP65" s="45"/>
      <c r="MQ65" s="45"/>
      <c r="MR65" s="45"/>
      <c r="MS65" s="45"/>
      <c r="MT65" s="45"/>
      <c r="MU65" s="45"/>
      <c r="MV65" s="45"/>
      <c r="MW65" s="45"/>
      <c r="MX65" s="45"/>
      <c r="MY65" s="45"/>
      <c r="MZ65" s="45"/>
      <c r="NA65" s="45"/>
      <c r="NB65" s="45"/>
      <c r="NC65" s="45"/>
      <c r="ND65" s="45"/>
      <c r="NE65" s="45"/>
      <c r="NF65" s="45"/>
      <c r="NG65" s="45"/>
      <c r="NH65" s="45"/>
      <c r="NI65" s="45"/>
      <c r="NJ65" s="45"/>
      <c r="NK65" s="45"/>
      <c r="NL65" s="45"/>
      <c r="NM65" s="47">
        <f t="shared" si="1113"/>
        <v>0</v>
      </c>
      <c r="NN65" s="40" t="str">
        <f t="shared" ref="NN65:OL65" si="1194">IFERROR(MO65/MO$10,"")</f>
        <v/>
      </c>
      <c r="NO65" s="40" t="str">
        <f t="shared" si="1194"/>
        <v/>
      </c>
      <c r="NP65" s="40" t="str">
        <f t="shared" si="1194"/>
        <v/>
      </c>
      <c r="NQ65" s="40" t="str">
        <f t="shared" si="1194"/>
        <v/>
      </c>
      <c r="NR65" s="40" t="str">
        <f t="shared" si="1194"/>
        <v/>
      </c>
      <c r="NS65" s="40" t="str">
        <f t="shared" si="1194"/>
        <v/>
      </c>
      <c r="NT65" s="40" t="str">
        <f t="shared" si="1194"/>
        <v/>
      </c>
      <c r="NU65" s="40" t="str">
        <f t="shared" si="1194"/>
        <v/>
      </c>
      <c r="NV65" s="40" t="str">
        <f t="shared" si="1194"/>
        <v/>
      </c>
      <c r="NW65" s="40" t="str">
        <f t="shared" si="1194"/>
        <v/>
      </c>
      <c r="NX65" s="40" t="str">
        <f t="shared" si="1194"/>
        <v/>
      </c>
      <c r="NY65" s="40" t="str">
        <f t="shared" si="1194"/>
        <v/>
      </c>
      <c r="NZ65" s="40" t="str">
        <f t="shared" si="1194"/>
        <v/>
      </c>
      <c r="OA65" s="40" t="str">
        <f t="shared" si="1194"/>
        <v/>
      </c>
      <c r="OB65" s="40" t="str">
        <f t="shared" si="1194"/>
        <v/>
      </c>
      <c r="OC65" s="40" t="str">
        <f t="shared" si="1194"/>
        <v/>
      </c>
      <c r="OD65" s="40" t="str">
        <f t="shared" si="1194"/>
        <v/>
      </c>
      <c r="OE65" s="40" t="str">
        <f t="shared" si="1194"/>
        <v/>
      </c>
      <c r="OF65" s="40" t="str">
        <f t="shared" si="1194"/>
        <v/>
      </c>
      <c r="OG65" s="40" t="str">
        <f t="shared" si="1194"/>
        <v/>
      </c>
      <c r="OH65" s="40" t="str">
        <f t="shared" si="1194"/>
        <v/>
      </c>
      <c r="OI65" s="40" t="str">
        <f t="shared" si="1194"/>
        <v/>
      </c>
      <c r="OJ65" s="40" t="str">
        <f t="shared" si="1194"/>
        <v/>
      </c>
      <c r="OK65" s="40" t="str">
        <f t="shared" si="1194"/>
        <v/>
      </c>
      <c r="OL65" s="41" t="str">
        <f t="shared" si="1194"/>
        <v/>
      </c>
      <c r="OM65" s="45"/>
      <c r="ON65" s="45"/>
      <c r="OO65" s="45"/>
      <c r="OP65" s="45"/>
      <c r="OQ65" s="45"/>
      <c r="OR65" s="45"/>
      <c r="OS65" s="45"/>
      <c r="OT65" s="45"/>
      <c r="OU65" s="45"/>
      <c r="OV65" s="45"/>
      <c r="OW65" s="45"/>
      <c r="OX65" s="45"/>
      <c r="OY65" s="45"/>
      <c r="OZ65" s="45"/>
      <c r="PA65" s="45"/>
      <c r="PB65" s="45"/>
      <c r="PC65" s="45"/>
      <c r="PD65" s="45"/>
      <c r="PE65" s="45"/>
      <c r="PF65" s="45"/>
      <c r="PG65" s="45"/>
      <c r="PH65" s="45"/>
      <c r="PI65" s="45"/>
      <c r="PJ65" s="45"/>
      <c r="PK65" s="47">
        <f t="shared" si="1115"/>
        <v>0</v>
      </c>
      <c r="PL65" s="40" t="str">
        <f t="shared" ref="PL65:QJ65" si="1195">IFERROR(OM65/OM$10,"")</f>
        <v/>
      </c>
      <c r="PM65" s="40" t="str">
        <f t="shared" si="1195"/>
        <v/>
      </c>
      <c r="PN65" s="40" t="str">
        <f t="shared" si="1195"/>
        <v/>
      </c>
      <c r="PO65" s="40" t="str">
        <f t="shared" si="1195"/>
        <v/>
      </c>
      <c r="PP65" s="40" t="str">
        <f t="shared" si="1195"/>
        <v/>
      </c>
      <c r="PQ65" s="40" t="str">
        <f t="shared" si="1195"/>
        <v/>
      </c>
      <c r="PR65" s="40" t="str">
        <f t="shared" si="1195"/>
        <v/>
      </c>
      <c r="PS65" s="40" t="str">
        <f t="shared" si="1195"/>
        <v/>
      </c>
      <c r="PT65" s="40" t="str">
        <f t="shared" si="1195"/>
        <v/>
      </c>
      <c r="PU65" s="40" t="str">
        <f t="shared" si="1195"/>
        <v/>
      </c>
      <c r="PV65" s="40" t="str">
        <f t="shared" si="1195"/>
        <v/>
      </c>
      <c r="PW65" s="40" t="str">
        <f t="shared" si="1195"/>
        <v/>
      </c>
      <c r="PX65" s="40" t="str">
        <f t="shared" si="1195"/>
        <v/>
      </c>
      <c r="PY65" s="40" t="str">
        <f t="shared" si="1195"/>
        <v/>
      </c>
      <c r="PZ65" s="40" t="str">
        <f t="shared" si="1195"/>
        <v/>
      </c>
      <c r="QA65" s="40" t="str">
        <f t="shared" si="1195"/>
        <v/>
      </c>
      <c r="QB65" s="40" t="str">
        <f t="shared" si="1195"/>
        <v/>
      </c>
      <c r="QC65" s="40" t="str">
        <f t="shared" si="1195"/>
        <v/>
      </c>
      <c r="QD65" s="40" t="str">
        <f t="shared" si="1195"/>
        <v/>
      </c>
      <c r="QE65" s="40" t="str">
        <f t="shared" si="1195"/>
        <v/>
      </c>
      <c r="QF65" s="40" t="str">
        <f t="shared" si="1195"/>
        <v/>
      </c>
      <c r="QG65" s="40" t="str">
        <f t="shared" si="1195"/>
        <v/>
      </c>
      <c r="QH65" s="40" t="str">
        <f t="shared" si="1195"/>
        <v/>
      </c>
      <c r="QI65" s="40" t="str">
        <f t="shared" si="1195"/>
        <v/>
      </c>
      <c r="QJ65" s="41" t="str">
        <f t="shared" si="1195"/>
        <v/>
      </c>
      <c r="QK65" s="45"/>
      <c r="QL65" s="45"/>
      <c r="QM65" s="45"/>
      <c r="QN65" s="45"/>
      <c r="QO65" s="45"/>
      <c r="QP65" s="45"/>
      <c r="QQ65" s="45"/>
      <c r="QR65" s="45"/>
      <c r="QS65" s="45"/>
      <c r="QT65" s="45"/>
      <c r="QU65" s="45"/>
      <c r="QV65" s="45"/>
      <c r="QW65" s="45"/>
      <c r="QX65" s="45"/>
      <c r="QY65" s="45"/>
      <c r="QZ65" s="45"/>
      <c r="RA65" s="45"/>
      <c r="RB65" s="45"/>
      <c r="RC65" s="45"/>
      <c r="RD65" s="45"/>
      <c r="RE65" s="45"/>
      <c r="RF65" s="45"/>
      <c r="RG65" s="45"/>
      <c r="RH65" s="45"/>
      <c r="RI65" s="47">
        <f t="shared" si="1117"/>
        <v>0</v>
      </c>
      <c r="RJ65" s="40" t="str">
        <f t="shared" ref="RJ65:SH65" si="1196">IFERROR(QK65/QK$10,"")</f>
        <v/>
      </c>
      <c r="RK65" s="40" t="str">
        <f t="shared" si="1196"/>
        <v/>
      </c>
      <c r="RL65" s="40" t="str">
        <f t="shared" si="1196"/>
        <v/>
      </c>
      <c r="RM65" s="40" t="str">
        <f t="shared" si="1196"/>
        <v/>
      </c>
      <c r="RN65" s="40" t="str">
        <f t="shared" si="1196"/>
        <v/>
      </c>
      <c r="RO65" s="40" t="str">
        <f t="shared" si="1196"/>
        <v/>
      </c>
      <c r="RP65" s="40" t="str">
        <f t="shared" si="1196"/>
        <v/>
      </c>
      <c r="RQ65" s="40" t="str">
        <f t="shared" si="1196"/>
        <v/>
      </c>
      <c r="RR65" s="40" t="str">
        <f t="shared" si="1196"/>
        <v/>
      </c>
      <c r="RS65" s="40" t="str">
        <f t="shared" si="1196"/>
        <v/>
      </c>
      <c r="RT65" s="40" t="str">
        <f t="shared" si="1196"/>
        <v/>
      </c>
      <c r="RU65" s="40" t="str">
        <f t="shared" si="1196"/>
        <v/>
      </c>
      <c r="RV65" s="40" t="str">
        <f t="shared" si="1196"/>
        <v/>
      </c>
      <c r="RW65" s="40" t="str">
        <f t="shared" si="1196"/>
        <v/>
      </c>
      <c r="RX65" s="40" t="str">
        <f t="shared" si="1196"/>
        <v/>
      </c>
      <c r="RY65" s="40" t="str">
        <f t="shared" si="1196"/>
        <v/>
      </c>
      <c r="RZ65" s="40" t="str">
        <f t="shared" si="1196"/>
        <v/>
      </c>
      <c r="SA65" s="40" t="str">
        <f t="shared" si="1196"/>
        <v/>
      </c>
      <c r="SB65" s="40" t="str">
        <f t="shared" si="1196"/>
        <v/>
      </c>
      <c r="SC65" s="40" t="str">
        <f t="shared" si="1196"/>
        <v/>
      </c>
      <c r="SD65" s="40" t="str">
        <f t="shared" si="1196"/>
        <v/>
      </c>
      <c r="SE65" s="40" t="str">
        <f t="shared" si="1196"/>
        <v/>
      </c>
      <c r="SF65" s="40" t="str">
        <f t="shared" si="1196"/>
        <v/>
      </c>
      <c r="SG65" s="40" t="str">
        <f t="shared" si="1196"/>
        <v/>
      </c>
      <c r="SH65" s="41" t="str">
        <f t="shared" si="1196"/>
        <v/>
      </c>
      <c r="SI65" s="45"/>
      <c r="SJ65" s="45"/>
      <c r="SK65" s="45"/>
      <c r="SL65" s="45"/>
      <c r="SM65" s="45"/>
      <c r="SN65" s="45"/>
      <c r="SO65" s="45"/>
      <c r="SP65" s="45"/>
      <c r="SQ65" s="45"/>
      <c r="SR65" s="45"/>
      <c r="SS65" s="45"/>
      <c r="ST65" s="45"/>
      <c r="SU65" s="45"/>
      <c r="SV65" s="45"/>
      <c r="SW65" s="45"/>
      <c r="SX65" s="45"/>
      <c r="SY65" s="45"/>
      <c r="SZ65" s="45"/>
      <c r="TA65" s="45"/>
      <c r="TB65" s="45"/>
      <c r="TC65" s="45"/>
      <c r="TD65" s="45"/>
      <c r="TE65" s="45"/>
      <c r="TF65" s="45"/>
      <c r="TG65" s="47">
        <f t="shared" si="1119"/>
        <v>0</v>
      </c>
      <c r="TH65" s="40" t="str">
        <f t="shared" ref="TH65:UA65" si="1197">IFERROR(SI65/SI$10,"")</f>
        <v/>
      </c>
      <c r="TI65" s="40" t="str">
        <f t="shared" si="1197"/>
        <v/>
      </c>
      <c r="TJ65" s="40" t="str">
        <f t="shared" si="1197"/>
        <v/>
      </c>
      <c r="TK65" s="40" t="str">
        <f t="shared" si="1197"/>
        <v/>
      </c>
      <c r="TL65" s="40" t="str">
        <f t="shared" si="1197"/>
        <v/>
      </c>
      <c r="TM65" s="40" t="str">
        <f t="shared" si="1197"/>
        <v/>
      </c>
      <c r="TN65" s="40" t="str">
        <f t="shared" si="1197"/>
        <v/>
      </c>
      <c r="TO65" s="40" t="str">
        <f t="shared" si="1197"/>
        <v/>
      </c>
      <c r="TP65" s="40" t="str">
        <f t="shared" si="1197"/>
        <v/>
      </c>
      <c r="TQ65" s="40" t="str">
        <f t="shared" si="1197"/>
        <v/>
      </c>
      <c r="TR65" s="40" t="str">
        <f t="shared" si="1197"/>
        <v/>
      </c>
      <c r="TS65" s="40" t="str">
        <f t="shared" si="1197"/>
        <v/>
      </c>
      <c r="TT65" s="40" t="str">
        <f t="shared" si="1197"/>
        <v/>
      </c>
      <c r="TU65" s="40" t="str">
        <f t="shared" si="1197"/>
        <v/>
      </c>
      <c r="TV65" s="40" t="str">
        <f t="shared" si="1197"/>
        <v/>
      </c>
      <c r="TW65" s="40" t="str">
        <f t="shared" si="1197"/>
        <v/>
      </c>
      <c r="TX65" s="40" t="str">
        <f t="shared" si="1197"/>
        <v/>
      </c>
      <c r="TY65" s="40" t="str">
        <f t="shared" si="1197"/>
        <v/>
      </c>
      <c r="TZ65" s="40" t="str">
        <f t="shared" si="1197"/>
        <v/>
      </c>
      <c r="UA65" s="40" t="str">
        <f t="shared" si="1197"/>
        <v/>
      </c>
      <c r="UB65" s="40" t="str">
        <f t="shared" ref="UB65:UG65" si="1198">IFERROR(TB65/TB$10,"")</f>
        <v/>
      </c>
      <c r="UC65" s="40" t="str">
        <f t="shared" si="1198"/>
        <v/>
      </c>
      <c r="UD65" s="40" t="str">
        <f t="shared" si="1198"/>
        <v/>
      </c>
      <c r="UE65" s="40" t="str">
        <f t="shared" si="1198"/>
        <v/>
      </c>
      <c r="UF65" s="40" t="str">
        <f t="shared" si="1198"/>
        <v/>
      </c>
      <c r="UG65" s="41" t="str">
        <f t="shared" si="1198"/>
        <v/>
      </c>
      <c r="UH65" s="45"/>
      <c r="UI65" s="45"/>
      <c r="UJ65" s="45"/>
      <c r="UK65" s="45"/>
      <c r="UL65" s="45"/>
      <c r="UM65" s="45"/>
      <c r="UN65" s="45"/>
      <c r="UO65" s="45"/>
      <c r="UP65" s="45"/>
      <c r="UQ65" s="45"/>
      <c r="UR65" s="45"/>
      <c r="US65" s="45"/>
      <c r="UT65" s="45"/>
      <c r="UU65" s="45"/>
      <c r="UV65" s="45"/>
      <c r="UW65" s="45"/>
      <c r="UX65" s="45"/>
      <c r="UY65" s="45"/>
      <c r="UZ65" s="45"/>
      <c r="VA65" s="45"/>
      <c r="VB65" s="45"/>
      <c r="VC65" s="45"/>
      <c r="VD65" s="45"/>
      <c r="VE65" s="45"/>
      <c r="VF65" s="47">
        <f t="shared" si="1122"/>
        <v>0</v>
      </c>
      <c r="VG65" s="40" t="str">
        <f t="shared" ref="VG65:WE65" si="1199">IFERROR(UH65/UH$10,"")</f>
        <v/>
      </c>
      <c r="VH65" s="40" t="str">
        <f t="shared" si="1199"/>
        <v/>
      </c>
      <c r="VI65" s="40" t="str">
        <f t="shared" si="1199"/>
        <v/>
      </c>
      <c r="VJ65" s="40" t="str">
        <f t="shared" si="1199"/>
        <v/>
      </c>
      <c r="VK65" s="40" t="str">
        <f t="shared" si="1199"/>
        <v/>
      </c>
      <c r="VL65" s="40" t="str">
        <f t="shared" si="1199"/>
        <v/>
      </c>
      <c r="VM65" s="40" t="str">
        <f t="shared" si="1199"/>
        <v/>
      </c>
      <c r="VN65" s="40" t="str">
        <f t="shared" si="1199"/>
        <v/>
      </c>
      <c r="VO65" s="40" t="str">
        <f t="shared" si="1199"/>
        <v/>
      </c>
      <c r="VP65" s="40" t="str">
        <f t="shared" si="1199"/>
        <v/>
      </c>
      <c r="VQ65" s="40" t="str">
        <f t="shared" si="1199"/>
        <v/>
      </c>
      <c r="VR65" s="40" t="str">
        <f t="shared" si="1199"/>
        <v/>
      </c>
      <c r="VS65" s="40" t="str">
        <f t="shared" si="1199"/>
        <v/>
      </c>
      <c r="VT65" s="40" t="str">
        <f t="shared" si="1199"/>
        <v/>
      </c>
      <c r="VU65" s="40" t="str">
        <f t="shared" si="1199"/>
        <v/>
      </c>
      <c r="VV65" s="40" t="str">
        <f t="shared" si="1199"/>
        <v/>
      </c>
      <c r="VW65" s="40" t="str">
        <f t="shared" si="1199"/>
        <v/>
      </c>
      <c r="VX65" s="40" t="str">
        <f t="shared" si="1199"/>
        <v/>
      </c>
      <c r="VY65" s="40" t="str">
        <f t="shared" si="1199"/>
        <v/>
      </c>
      <c r="VZ65" s="40" t="str">
        <f t="shared" si="1199"/>
        <v/>
      </c>
      <c r="WA65" s="40" t="str">
        <f t="shared" si="1199"/>
        <v/>
      </c>
      <c r="WB65" s="40" t="str">
        <f t="shared" si="1199"/>
        <v/>
      </c>
      <c r="WC65" s="40" t="str">
        <f t="shared" si="1199"/>
        <v/>
      </c>
      <c r="WD65" s="40" t="str">
        <f t="shared" si="1199"/>
        <v/>
      </c>
      <c r="WE65" s="41" t="str">
        <f t="shared" si="1199"/>
        <v/>
      </c>
      <c r="WF65" s="45">
        <f t="shared" ref="WF65:XC65" si="1200">SUMIF($C$2:$WE$2,WF$2,$C65:$WE65)</f>
        <v>0</v>
      </c>
      <c r="WG65" s="45">
        <f t="shared" si="1200"/>
        <v>0</v>
      </c>
      <c r="WH65" s="45">
        <f t="shared" si="1200"/>
        <v>0</v>
      </c>
      <c r="WI65" s="45">
        <f t="shared" si="1200"/>
        <v>0</v>
      </c>
      <c r="WJ65" s="45">
        <f t="shared" si="1200"/>
        <v>0</v>
      </c>
      <c r="WK65" s="45">
        <f t="shared" si="1200"/>
        <v>0</v>
      </c>
      <c r="WL65" s="45">
        <f t="shared" si="1200"/>
        <v>0</v>
      </c>
      <c r="WM65" s="45">
        <f t="shared" si="1200"/>
        <v>0</v>
      </c>
      <c r="WN65" s="45">
        <f t="shared" si="1200"/>
        <v>0</v>
      </c>
      <c r="WO65" s="45">
        <f t="shared" si="1200"/>
        <v>0</v>
      </c>
      <c r="WP65" s="45">
        <f t="shared" si="1200"/>
        <v>0</v>
      </c>
      <c r="WQ65" s="45">
        <f t="shared" si="1200"/>
        <v>0</v>
      </c>
      <c r="WR65" s="45">
        <f t="shared" si="1200"/>
        <v>0</v>
      </c>
      <c r="WS65" s="45">
        <f t="shared" si="1200"/>
        <v>0</v>
      </c>
      <c r="WT65" s="45">
        <f t="shared" si="1200"/>
        <v>0</v>
      </c>
      <c r="WU65" s="45">
        <f t="shared" si="1200"/>
        <v>0</v>
      </c>
      <c r="WV65" s="45">
        <f t="shared" si="1200"/>
        <v>0</v>
      </c>
      <c r="WW65" s="45">
        <f t="shared" si="1200"/>
        <v>0</v>
      </c>
      <c r="WX65" s="45">
        <f t="shared" si="1200"/>
        <v>0</v>
      </c>
      <c r="WY65" s="45">
        <f t="shared" si="1200"/>
        <v>0</v>
      </c>
      <c r="WZ65" s="45">
        <f t="shared" si="1200"/>
        <v>0</v>
      </c>
      <c r="XA65" s="45">
        <f t="shared" si="1200"/>
        <v>0</v>
      </c>
      <c r="XB65" s="45">
        <f t="shared" si="1200"/>
        <v>0</v>
      </c>
      <c r="XC65" s="45">
        <f t="shared" si="1200"/>
        <v>0</v>
      </c>
      <c r="XD65" s="47">
        <f t="shared" si="1125"/>
        <v>0</v>
      </c>
      <c r="XE65" s="40">
        <f t="shared" ref="XE65:YC65" si="1201">IFERROR(WF65/WF$10,"")</f>
        <v>0</v>
      </c>
      <c r="XF65" s="40">
        <f t="shared" si="1201"/>
        <v>0</v>
      </c>
      <c r="XG65" s="40">
        <f t="shared" si="1201"/>
        <v>0</v>
      </c>
      <c r="XH65" s="40">
        <f t="shared" si="1201"/>
        <v>0</v>
      </c>
      <c r="XI65" s="40">
        <f t="shared" si="1201"/>
        <v>0</v>
      </c>
      <c r="XJ65" s="40">
        <f t="shared" si="1201"/>
        <v>0</v>
      </c>
      <c r="XK65" s="40">
        <f t="shared" si="1201"/>
        <v>0</v>
      </c>
      <c r="XL65" s="40">
        <f t="shared" si="1201"/>
        <v>0</v>
      </c>
      <c r="XM65" s="40">
        <f t="shared" si="1201"/>
        <v>0</v>
      </c>
      <c r="XN65" s="40">
        <f t="shared" si="1201"/>
        <v>0</v>
      </c>
      <c r="XO65" s="40">
        <f t="shared" si="1201"/>
        <v>0</v>
      </c>
      <c r="XP65" s="40">
        <f t="shared" si="1201"/>
        <v>0</v>
      </c>
      <c r="XQ65" s="40">
        <f t="shared" si="1201"/>
        <v>0</v>
      </c>
      <c r="XR65" s="40">
        <f t="shared" si="1201"/>
        <v>0</v>
      </c>
      <c r="XS65" s="40">
        <f t="shared" si="1201"/>
        <v>0</v>
      </c>
      <c r="XT65" s="40">
        <f t="shared" si="1201"/>
        <v>0</v>
      </c>
      <c r="XU65" s="40">
        <f t="shared" si="1201"/>
        <v>0</v>
      </c>
      <c r="XV65" s="40">
        <f t="shared" si="1201"/>
        <v>0</v>
      </c>
      <c r="XW65" s="40">
        <f t="shared" si="1201"/>
        <v>0</v>
      </c>
      <c r="XX65" s="40">
        <f t="shared" si="1201"/>
        <v>0</v>
      </c>
      <c r="XY65" s="40">
        <f t="shared" si="1201"/>
        <v>0</v>
      </c>
      <c r="XZ65" s="40">
        <f t="shared" si="1201"/>
        <v>0</v>
      </c>
      <c r="YA65" s="40">
        <f t="shared" si="1201"/>
        <v>0</v>
      </c>
      <c r="YB65" s="40" t="str">
        <f t="shared" si="1201"/>
        <v/>
      </c>
      <c r="YC65" s="41">
        <f t="shared" si="1201"/>
        <v>0</v>
      </c>
    </row>
    <row r="66" s="18" customFormat="1" customHeight="1" spans="1:653">
      <c r="A66" s="67"/>
      <c r="B66" s="68" t="s">
        <v>120</v>
      </c>
      <c r="C66" s="45"/>
      <c r="D66" s="45"/>
      <c r="E66" s="45"/>
      <c r="F66" s="45"/>
      <c r="G66" s="45"/>
      <c r="H66" s="45"/>
      <c r="I66" s="45"/>
      <c r="J66" s="45"/>
      <c r="K66" s="45"/>
      <c r="L66" s="46"/>
      <c r="M66" s="45"/>
      <c r="N66" s="45"/>
      <c r="O66" s="45"/>
      <c r="P66" s="45"/>
      <c r="Q66" s="46"/>
      <c r="R66" s="45"/>
      <c r="S66" s="40" t="str">
        <f>IFERROR(#REF!/#REF!,"")</f>
        <v/>
      </c>
      <c r="T66" s="45"/>
      <c r="U66" s="45"/>
      <c r="V66" s="45"/>
      <c r="W66" s="45"/>
      <c r="X66" s="46"/>
      <c r="Y66" s="45"/>
      <c r="Z66" s="45"/>
      <c r="AA66" s="47">
        <f t="shared" si="1099"/>
        <v>0</v>
      </c>
      <c r="AB66" s="40">
        <f t="shared" ref="AB66:AZ66" si="1202">IFERROR(C66/C$10,"")</f>
        <v>0</v>
      </c>
      <c r="AC66" s="40">
        <f t="shared" si="1202"/>
        <v>0</v>
      </c>
      <c r="AD66" s="40">
        <f t="shared" si="1202"/>
        <v>0</v>
      </c>
      <c r="AE66" s="40">
        <f t="shared" si="1202"/>
        <v>0</v>
      </c>
      <c r="AF66" s="40">
        <f t="shared" si="1202"/>
        <v>0</v>
      </c>
      <c r="AG66" s="40">
        <f t="shared" si="1202"/>
        <v>0</v>
      </c>
      <c r="AH66" s="40">
        <f t="shared" si="1202"/>
        <v>0</v>
      </c>
      <c r="AI66" s="40">
        <f t="shared" si="1202"/>
        <v>0</v>
      </c>
      <c r="AJ66" s="40">
        <f t="shared" si="1202"/>
        <v>0</v>
      </c>
      <c r="AK66" s="40">
        <f t="shared" si="1202"/>
        <v>0</v>
      </c>
      <c r="AL66" s="40">
        <f t="shared" si="1202"/>
        <v>0</v>
      </c>
      <c r="AM66" s="40">
        <f t="shared" si="1202"/>
        <v>0</v>
      </c>
      <c r="AN66" s="40">
        <f t="shared" si="1202"/>
        <v>0</v>
      </c>
      <c r="AO66" s="40">
        <f t="shared" si="1202"/>
        <v>0</v>
      </c>
      <c r="AP66" s="40">
        <f t="shared" si="1202"/>
        <v>0</v>
      </c>
      <c r="AQ66" s="40">
        <f t="shared" si="1202"/>
        <v>0</v>
      </c>
      <c r="AR66" s="40" t="str">
        <f t="shared" si="1202"/>
        <v/>
      </c>
      <c r="AS66" s="40">
        <f t="shared" si="1202"/>
        <v>0</v>
      </c>
      <c r="AT66" s="40">
        <f t="shared" si="1202"/>
        <v>0</v>
      </c>
      <c r="AU66" s="40">
        <f t="shared" si="1202"/>
        <v>0</v>
      </c>
      <c r="AV66" s="40" t="str">
        <f t="shared" si="1202"/>
        <v/>
      </c>
      <c r="AW66" s="40" t="str">
        <f t="shared" si="1202"/>
        <v/>
      </c>
      <c r="AX66" s="40" t="str">
        <f t="shared" si="1202"/>
        <v/>
      </c>
      <c r="AY66" s="40" t="str">
        <f t="shared" si="1202"/>
        <v/>
      </c>
      <c r="AZ66" s="41">
        <f t="shared" si="1202"/>
        <v>0</v>
      </c>
      <c r="BA66" s="45"/>
      <c r="BB66" s="45"/>
      <c r="BC66" s="45"/>
      <c r="BD66" s="45"/>
      <c r="BE66" s="45"/>
      <c r="BF66" s="45"/>
      <c r="BG66" s="45"/>
      <c r="BH66" s="45"/>
      <c r="BI66" s="45"/>
      <c r="BJ66" s="46"/>
      <c r="BK66" s="45"/>
      <c r="BL66" s="45"/>
      <c r="BM66" s="45"/>
      <c r="BN66" s="45"/>
      <c r="BO66" s="46"/>
      <c r="BP66" s="45"/>
      <c r="BQ66" s="40" t="str">
        <f>IFERROR(#REF!/#REF!,"")</f>
        <v/>
      </c>
      <c r="BR66" s="46"/>
      <c r="BS66" s="46"/>
      <c r="BT66" s="46"/>
      <c r="BU66" s="45"/>
      <c r="BV66" s="45"/>
      <c r="BW66" s="45"/>
      <c r="BX66" s="45"/>
      <c r="BY66" s="47">
        <f t="shared" si="1101"/>
        <v>0</v>
      </c>
      <c r="BZ66" s="40">
        <f t="shared" ref="BZ66:CX66" si="1203">IFERROR(BA66/BA$10,"")</f>
        <v>0</v>
      </c>
      <c r="CA66" s="40">
        <f t="shared" si="1203"/>
        <v>0</v>
      </c>
      <c r="CB66" s="40">
        <f t="shared" si="1203"/>
        <v>0</v>
      </c>
      <c r="CC66" s="40">
        <f t="shared" si="1203"/>
        <v>0</v>
      </c>
      <c r="CD66" s="40">
        <f t="shared" si="1203"/>
        <v>0</v>
      </c>
      <c r="CE66" s="40">
        <f t="shared" si="1203"/>
        <v>0</v>
      </c>
      <c r="CF66" s="40">
        <f t="shared" si="1203"/>
        <v>0</v>
      </c>
      <c r="CG66" s="40">
        <f t="shared" si="1203"/>
        <v>0</v>
      </c>
      <c r="CH66" s="40">
        <f t="shared" si="1203"/>
        <v>0</v>
      </c>
      <c r="CI66" s="40">
        <f t="shared" si="1203"/>
        <v>0</v>
      </c>
      <c r="CJ66" s="40">
        <f t="shared" si="1203"/>
        <v>0</v>
      </c>
      <c r="CK66" s="40">
        <f t="shared" si="1203"/>
        <v>0</v>
      </c>
      <c r="CL66" s="40">
        <f t="shared" si="1203"/>
        <v>0</v>
      </c>
      <c r="CM66" s="40">
        <f t="shared" si="1203"/>
        <v>0</v>
      </c>
      <c r="CN66" s="40">
        <f t="shared" si="1203"/>
        <v>0</v>
      </c>
      <c r="CO66" s="40">
        <f t="shared" si="1203"/>
        <v>0</v>
      </c>
      <c r="CP66" s="40" t="str">
        <f t="shared" si="1203"/>
        <v/>
      </c>
      <c r="CQ66" s="40">
        <f t="shared" si="1203"/>
        <v>0</v>
      </c>
      <c r="CR66" s="40">
        <f t="shared" si="1203"/>
        <v>0</v>
      </c>
      <c r="CS66" s="40">
        <f t="shared" si="1203"/>
        <v>0</v>
      </c>
      <c r="CT66" s="40" t="str">
        <f t="shared" si="1203"/>
        <v/>
      </c>
      <c r="CU66" s="40" t="str">
        <f t="shared" si="1203"/>
        <v/>
      </c>
      <c r="CV66" s="40" t="str">
        <f t="shared" si="1203"/>
        <v/>
      </c>
      <c r="CW66" s="40" t="str">
        <f t="shared" si="1203"/>
        <v/>
      </c>
      <c r="CX66" s="41">
        <f t="shared" si="1203"/>
        <v>0</v>
      </c>
      <c r="CY66" s="48"/>
      <c r="CZ66" s="45"/>
      <c r="DA66" s="45"/>
      <c r="DB66" s="45"/>
      <c r="DC66" s="45"/>
      <c r="DD66" s="45"/>
      <c r="DE66" s="45"/>
      <c r="DF66" s="45"/>
      <c r="DG66" s="45"/>
      <c r="DH66" s="46"/>
      <c r="DI66" s="45"/>
      <c r="DJ66" s="45"/>
      <c r="DK66" s="45"/>
      <c r="DL66" s="45"/>
      <c r="DM66" s="46"/>
      <c r="DN66" s="45"/>
      <c r="DO66" s="45"/>
      <c r="DP66" s="46"/>
      <c r="DQ66" s="46"/>
      <c r="DR66" s="46"/>
      <c r="DS66" s="45"/>
      <c r="DT66" s="45"/>
      <c r="DU66" s="45"/>
      <c r="DV66" s="45"/>
      <c r="DW66" s="47">
        <f t="shared" si="1103"/>
        <v>0</v>
      </c>
      <c r="DX66" s="40">
        <f t="shared" ref="DX66:EV66" si="1204">IFERROR(CY66/CY$10,"")</f>
        <v>0</v>
      </c>
      <c r="DY66" s="40">
        <f t="shared" si="1204"/>
        <v>0</v>
      </c>
      <c r="DZ66" s="40">
        <f t="shared" si="1204"/>
        <v>0</v>
      </c>
      <c r="EA66" s="40">
        <f t="shared" si="1204"/>
        <v>0</v>
      </c>
      <c r="EB66" s="40">
        <f t="shared" si="1204"/>
        <v>0</v>
      </c>
      <c r="EC66" s="40">
        <f t="shared" si="1204"/>
        <v>0</v>
      </c>
      <c r="ED66" s="40">
        <f t="shared" si="1204"/>
        <v>0</v>
      </c>
      <c r="EE66" s="40">
        <f t="shared" si="1204"/>
        <v>0</v>
      </c>
      <c r="EF66" s="40">
        <f t="shared" si="1204"/>
        <v>0</v>
      </c>
      <c r="EG66" s="40">
        <f t="shared" si="1204"/>
        <v>0</v>
      </c>
      <c r="EH66" s="40">
        <f t="shared" si="1204"/>
        <v>0</v>
      </c>
      <c r="EI66" s="40">
        <f t="shared" si="1204"/>
        <v>0</v>
      </c>
      <c r="EJ66" s="40">
        <f t="shared" si="1204"/>
        <v>0</v>
      </c>
      <c r="EK66" s="40">
        <f t="shared" si="1204"/>
        <v>0</v>
      </c>
      <c r="EL66" s="40">
        <f t="shared" si="1204"/>
        <v>0</v>
      </c>
      <c r="EM66" s="40">
        <f t="shared" si="1204"/>
        <v>0</v>
      </c>
      <c r="EN66" s="40">
        <f t="shared" si="1204"/>
        <v>0</v>
      </c>
      <c r="EO66" s="40">
        <f t="shared" si="1204"/>
        <v>0</v>
      </c>
      <c r="EP66" s="40">
        <f t="shared" si="1204"/>
        <v>0</v>
      </c>
      <c r="EQ66" s="40">
        <f t="shared" si="1204"/>
        <v>0</v>
      </c>
      <c r="ER66" s="40" t="str">
        <f t="shared" si="1204"/>
        <v/>
      </c>
      <c r="ES66" s="40" t="str">
        <f t="shared" si="1204"/>
        <v/>
      </c>
      <c r="ET66" s="40" t="str">
        <f t="shared" si="1204"/>
        <v/>
      </c>
      <c r="EU66" s="40" t="str">
        <f t="shared" si="1204"/>
        <v/>
      </c>
      <c r="EV66" s="41">
        <f t="shared" si="1204"/>
        <v>0</v>
      </c>
      <c r="EW66" s="45"/>
      <c r="EX66" s="45"/>
      <c r="EY66" s="45"/>
      <c r="EZ66" s="45"/>
      <c r="FA66" s="45"/>
      <c r="FB66" s="45"/>
      <c r="FC66" s="45"/>
      <c r="FD66" s="45"/>
      <c r="FE66" s="45"/>
      <c r="FF66" s="46"/>
      <c r="FG66" s="45"/>
      <c r="FH66" s="45"/>
      <c r="FI66" s="45"/>
      <c r="FJ66" s="45"/>
      <c r="FK66" s="46"/>
      <c r="FL66" s="45"/>
      <c r="FM66" s="45"/>
      <c r="FN66" s="46"/>
      <c r="FO66" s="46"/>
      <c r="FP66" s="46"/>
      <c r="FQ66" s="45"/>
      <c r="FR66" s="45"/>
      <c r="FS66" s="45"/>
      <c r="FT66" s="45"/>
      <c r="FU66" s="47">
        <f t="shared" si="1105"/>
        <v>0</v>
      </c>
      <c r="FV66" s="40">
        <f t="shared" ref="FV66:GT66" si="1205">IFERROR(EW66/EW$10,"")</f>
        <v>0</v>
      </c>
      <c r="FW66" s="40">
        <f t="shared" si="1205"/>
        <v>0</v>
      </c>
      <c r="FX66" s="40">
        <f t="shared" si="1205"/>
        <v>0</v>
      </c>
      <c r="FY66" s="40">
        <f t="shared" si="1205"/>
        <v>0</v>
      </c>
      <c r="FZ66" s="40">
        <f t="shared" si="1205"/>
        <v>0</v>
      </c>
      <c r="GA66" s="40">
        <f t="shared" si="1205"/>
        <v>0</v>
      </c>
      <c r="GB66" s="40">
        <f t="shared" si="1205"/>
        <v>0</v>
      </c>
      <c r="GC66" s="40">
        <f t="shared" si="1205"/>
        <v>0</v>
      </c>
      <c r="GD66" s="40">
        <f t="shared" si="1205"/>
        <v>0</v>
      </c>
      <c r="GE66" s="40">
        <f t="shared" si="1205"/>
        <v>0</v>
      </c>
      <c r="GF66" s="40">
        <f t="shared" si="1205"/>
        <v>0</v>
      </c>
      <c r="GG66" s="40">
        <f t="shared" si="1205"/>
        <v>0</v>
      </c>
      <c r="GH66" s="40">
        <f t="shared" si="1205"/>
        <v>0</v>
      </c>
      <c r="GI66" s="40">
        <f t="shared" si="1205"/>
        <v>0</v>
      </c>
      <c r="GJ66" s="40">
        <f t="shared" si="1205"/>
        <v>0</v>
      </c>
      <c r="GK66" s="40">
        <f t="shared" si="1205"/>
        <v>0</v>
      </c>
      <c r="GL66" s="40">
        <f t="shared" si="1205"/>
        <v>0</v>
      </c>
      <c r="GM66" s="40">
        <f t="shared" si="1205"/>
        <v>0</v>
      </c>
      <c r="GN66" s="40">
        <f t="shared" si="1205"/>
        <v>0</v>
      </c>
      <c r="GO66" s="40">
        <f t="shared" si="1205"/>
        <v>0</v>
      </c>
      <c r="GP66" s="40" t="str">
        <f t="shared" si="1205"/>
        <v/>
      </c>
      <c r="GQ66" s="40" t="str">
        <f t="shared" si="1205"/>
        <v/>
      </c>
      <c r="GR66" s="40" t="str">
        <f t="shared" si="1205"/>
        <v/>
      </c>
      <c r="GS66" s="40" t="str">
        <f t="shared" si="1205"/>
        <v/>
      </c>
      <c r="GT66" s="41">
        <f t="shared" si="1205"/>
        <v>0</v>
      </c>
      <c r="GU66" s="45"/>
      <c r="GV66" s="45"/>
      <c r="GW66" s="45"/>
      <c r="GX66" s="45"/>
      <c r="GY66" s="45"/>
      <c r="GZ66" s="45"/>
      <c r="HA66" s="45"/>
      <c r="HB66" s="45"/>
      <c r="HC66" s="45"/>
      <c r="HD66" s="46"/>
      <c r="HE66" s="45"/>
      <c r="HF66" s="45"/>
      <c r="HG66" s="45"/>
      <c r="HH66" s="45"/>
      <c r="HI66" s="46"/>
      <c r="HJ66" s="45"/>
      <c r="HK66" s="45"/>
      <c r="HL66" s="46"/>
      <c r="HM66" s="46"/>
      <c r="HN66" s="46"/>
      <c r="HO66" s="45"/>
      <c r="HP66" s="46"/>
      <c r="HQ66" s="45"/>
      <c r="HR66" s="45"/>
      <c r="HS66" s="47">
        <f t="shared" si="1107"/>
        <v>0</v>
      </c>
      <c r="HT66" s="40">
        <f t="shared" ref="HT66:IR66" si="1206">IFERROR(GU66/GU$10,"")</f>
        <v>0</v>
      </c>
      <c r="HU66" s="40">
        <f t="shared" si="1206"/>
        <v>0</v>
      </c>
      <c r="HV66" s="40">
        <f t="shared" si="1206"/>
        <v>0</v>
      </c>
      <c r="HW66" s="40">
        <f t="shared" si="1206"/>
        <v>0</v>
      </c>
      <c r="HX66" s="40">
        <f t="shared" si="1206"/>
        <v>0</v>
      </c>
      <c r="HY66" s="40">
        <f t="shared" si="1206"/>
        <v>0</v>
      </c>
      <c r="HZ66" s="40">
        <f t="shared" si="1206"/>
        <v>0</v>
      </c>
      <c r="IA66" s="40">
        <f t="shared" si="1206"/>
        <v>0</v>
      </c>
      <c r="IB66" s="40">
        <f t="shared" si="1206"/>
        <v>0</v>
      </c>
      <c r="IC66" s="40">
        <f t="shared" si="1206"/>
        <v>0</v>
      </c>
      <c r="ID66" s="40">
        <f t="shared" si="1206"/>
        <v>0</v>
      </c>
      <c r="IE66" s="40">
        <f t="shared" si="1206"/>
        <v>0</v>
      </c>
      <c r="IF66" s="40" t="str">
        <f t="shared" si="1206"/>
        <v/>
      </c>
      <c r="IG66" s="40">
        <f t="shared" si="1206"/>
        <v>0</v>
      </c>
      <c r="IH66" s="40">
        <f t="shared" si="1206"/>
        <v>0</v>
      </c>
      <c r="II66" s="40">
        <f t="shared" si="1206"/>
        <v>0</v>
      </c>
      <c r="IJ66" s="40">
        <f t="shared" si="1206"/>
        <v>0</v>
      </c>
      <c r="IK66" s="40">
        <f t="shared" si="1206"/>
        <v>0</v>
      </c>
      <c r="IL66" s="40">
        <f t="shared" si="1206"/>
        <v>0</v>
      </c>
      <c r="IM66" s="40">
        <f t="shared" si="1206"/>
        <v>0</v>
      </c>
      <c r="IN66" s="40">
        <f t="shared" si="1206"/>
        <v>0</v>
      </c>
      <c r="IO66" s="40">
        <f t="shared" si="1206"/>
        <v>0</v>
      </c>
      <c r="IP66" s="40" t="str">
        <f t="shared" si="1206"/>
        <v/>
      </c>
      <c r="IQ66" s="40" t="str">
        <f t="shared" si="1206"/>
        <v/>
      </c>
      <c r="IR66" s="41">
        <f t="shared" si="1206"/>
        <v>0</v>
      </c>
      <c r="IS66" s="45"/>
      <c r="IT66" s="45"/>
      <c r="IU66" s="45"/>
      <c r="IV66" s="45"/>
      <c r="IW66" s="45"/>
      <c r="IX66" s="45"/>
      <c r="IY66" s="45"/>
      <c r="IZ66" s="45"/>
      <c r="JA66" s="45"/>
      <c r="JB66" s="46"/>
      <c r="JC66" s="45"/>
      <c r="JD66" s="45"/>
      <c r="JE66" s="45"/>
      <c r="JF66" s="45"/>
      <c r="JG66" s="46"/>
      <c r="JH66" s="45"/>
      <c r="JI66" s="45"/>
      <c r="JJ66" s="46"/>
      <c r="JK66" s="46"/>
      <c r="JL66" s="46"/>
      <c r="JM66" s="45"/>
      <c r="JN66" s="46"/>
      <c r="JO66" s="45"/>
      <c r="JP66" s="45"/>
      <c r="JQ66" s="47">
        <f t="shared" si="1109"/>
        <v>0</v>
      </c>
      <c r="JR66" s="40">
        <f t="shared" ref="JR66:KP66" si="1207">IFERROR(IS66/IS$10,"")</f>
        <v>0</v>
      </c>
      <c r="JS66" s="40">
        <f t="shared" si="1207"/>
        <v>0</v>
      </c>
      <c r="JT66" s="40">
        <f t="shared" si="1207"/>
        <v>0</v>
      </c>
      <c r="JU66" s="40">
        <f t="shared" si="1207"/>
        <v>0</v>
      </c>
      <c r="JV66" s="40">
        <f t="shared" si="1207"/>
        <v>0</v>
      </c>
      <c r="JW66" s="40">
        <f t="shared" si="1207"/>
        <v>0</v>
      </c>
      <c r="JX66" s="40">
        <f t="shared" si="1207"/>
        <v>0</v>
      </c>
      <c r="JY66" s="40">
        <f t="shared" si="1207"/>
        <v>0</v>
      </c>
      <c r="JZ66" s="40">
        <f t="shared" si="1207"/>
        <v>0</v>
      </c>
      <c r="KA66" s="40">
        <f t="shared" si="1207"/>
        <v>0</v>
      </c>
      <c r="KB66" s="40">
        <f t="shared" si="1207"/>
        <v>0</v>
      </c>
      <c r="KC66" s="40">
        <f t="shared" si="1207"/>
        <v>0</v>
      </c>
      <c r="KD66" s="40" t="str">
        <f t="shared" si="1207"/>
        <v/>
      </c>
      <c r="KE66" s="40">
        <f t="shared" si="1207"/>
        <v>0</v>
      </c>
      <c r="KF66" s="40">
        <f t="shared" si="1207"/>
        <v>0</v>
      </c>
      <c r="KG66" s="40" t="str">
        <f t="shared" si="1207"/>
        <v/>
      </c>
      <c r="KH66" s="40">
        <f t="shared" si="1207"/>
        <v>0</v>
      </c>
      <c r="KI66" s="40">
        <f t="shared" si="1207"/>
        <v>0</v>
      </c>
      <c r="KJ66" s="40">
        <f t="shared" si="1207"/>
        <v>0</v>
      </c>
      <c r="KK66" s="40">
        <f t="shared" si="1207"/>
        <v>0</v>
      </c>
      <c r="KL66" s="40">
        <f t="shared" si="1207"/>
        <v>0</v>
      </c>
      <c r="KM66" s="40">
        <f t="shared" si="1207"/>
        <v>0</v>
      </c>
      <c r="KN66" s="40">
        <f t="shared" si="1207"/>
        <v>0</v>
      </c>
      <c r="KO66" s="40" t="str">
        <f t="shared" si="1207"/>
        <v/>
      </c>
      <c r="KP66" s="41">
        <f t="shared" si="1207"/>
        <v>0</v>
      </c>
      <c r="KQ66" s="45"/>
      <c r="KR66" s="45"/>
      <c r="KS66" s="45"/>
      <c r="KT66" s="45"/>
      <c r="KU66" s="45"/>
      <c r="KV66" s="45"/>
      <c r="KW66" s="45"/>
      <c r="KX66" s="45"/>
      <c r="KY66" s="45"/>
      <c r="KZ66" s="45"/>
      <c r="LA66" s="45"/>
      <c r="LB66" s="45"/>
      <c r="LC66" s="45"/>
      <c r="LD66" s="45"/>
      <c r="LE66" s="45"/>
      <c r="LF66" s="45"/>
      <c r="LG66" s="45"/>
      <c r="LH66" s="45"/>
      <c r="LI66" s="45"/>
      <c r="LJ66" s="45"/>
      <c r="LK66" s="45"/>
      <c r="LL66" s="45"/>
      <c r="LM66" s="45"/>
      <c r="LN66" s="45"/>
      <c r="LO66" s="47">
        <f t="shared" si="1111"/>
        <v>0</v>
      </c>
      <c r="LP66" s="40" t="str">
        <f t="shared" ref="LP66:MN66" si="1208">IFERROR(KQ66/KQ$10,"")</f>
        <v/>
      </c>
      <c r="LQ66" s="40" t="str">
        <f t="shared" si="1208"/>
        <v/>
      </c>
      <c r="LR66" s="40" t="str">
        <f t="shared" si="1208"/>
        <v/>
      </c>
      <c r="LS66" s="40" t="str">
        <f t="shared" si="1208"/>
        <v/>
      </c>
      <c r="LT66" s="40" t="str">
        <f t="shared" si="1208"/>
        <v/>
      </c>
      <c r="LU66" s="40" t="str">
        <f t="shared" si="1208"/>
        <v/>
      </c>
      <c r="LV66" s="40" t="str">
        <f t="shared" si="1208"/>
        <v/>
      </c>
      <c r="LW66" s="40" t="str">
        <f t="shared" si="1208"/>
        <v/>
      </c>
      <c r="LX66" s="40" t="str">
        <f t="shared" si="1208"/>
        <v/>
      </c>
      <c r="LY66" s="40" t="str">
        <f t="shared" si="1208"/>
        <v/>
      </c>
      <c r="LZ66" s="40" t="str">
        <f t="shared" si="1208"/>
        <v/>
      </c>
      <c r="MA66" s="40" t="str">
        <f t="shared" si="1208"/>
        <v/>
      </c>
      <c r="MB66" s="40" t="str">
        <f t="shared" si="1208"/>
        <v/>
      </c>
      <c r="MC66" s="40" t="str">
        <f t="shared" si="1208"/>
        <v/>
      </c>
      <c r="MD66" s="40" t="str">
        <f t="shared" si="1208"/>
        <v/>
      </c>
      <c r="ME66" s="40" t="str">
        <f t="shared" si="1208"/>
        <v/>
      </c>
      <c r="MF66" s="40" t="str">
        <f t="shared" si="1208"/>
        <v/>
      </c>
      <c r="MG66" s="40" t="str">
        <f t="shared" si="1208"/>
        <v/>
      </c>
      <c r="MH66" s="40" t="str">
        <f t="shared" si="1208"/>
        <v/>
      </c>
      <c r="MI66" s="40" t="str">
        <f t="shared" si="1208"/>
        <v/>
      </c>
      <c r="MJ66" s="40" t="str">
        <f t="shared" si="1208"/>
        <v/>
      </c>
      <c r="MK66" s="40" t="str">
        <f t="shared" si="1208"/>
        <v/>
      </c>
      <c r="ML66" s="40" t="str">
        <f t="shared" si="1208"/>
        <v/>
      </c>
      <c r="MM66" s="40" t="str">
        <f t="shared" si="1208"/>
        <v/>
      </c>
      <c r="MN66" s="41" t="str">
        <f t="shared" si="1208"/>
        <v/>
      </c>
      <c r="MO66" s="45"/>
      <c r="MP66" s="45"/>
      <c r="MQ66" s="45"/>
      <c r="MR66" s="45"/>
      <c r="MS66" s="45"/>
      <c r="MT66" s="45"/>
      <c r="MU66" s="45"/>
      <c r="MV66" s="45"/>
      <c r="MW66" s="45"/>
      <c r="MX66" s="45"/>
      <c r="MY66" s="45"/>
      <c r="MZ66" s="45"/>
      <c r="NA66" s="45"/>
      <c r="NB66" s="45"/>
      <c r="NC66" s="45"/>
      <c r="ND66" s="45"/>
      <c r="NE66" s="45"/>
      <c r="NF66" s="45"/>
      <c r="NG66" s="45"/>
      <c r="NH66" s="45"/>
      <c r="NI66" s="45"/>
      <c r="NJ66" s="45"/>
      <c r="NK66" s="45"/>
      <c r="NL66" s="45"/>
      <c r="NM66" s="47">
        <f t="shared" si="1113"/>
        <v>0</v>
      </c>
      <c r="NN66" s="40" t="str">
        <f t="shared" ref="NN66:OL66" si="1209">IFERROR(MO66/MO$10,"")</f>
        <v/>
      </c>
      <c r="NO66" s="40" t="str">
        <f t="shared" si="1209"/>
        <v/>
      </c>
      <c r="NP66" s="40" t="str">
        <f t="shared" si="1209"/>
        <v/>
      </c>
      <c r="NQ66" s="40" t="str">
        <f t="shared" si="1209"/>
        <v/>
      </c>
      <c r="NR66" s="40" t="str">
        <f t="shared" si="1209"/>
        <v/>
      </c>
      <c r="NS66" s="40" t="str">
        <f t="shared" si="1209"/>
        <v/>
      </c>
      <c r="NT66" s="40" t="str">
        <f t="shared" si="1209"/>
        <v/>
      </c>
      <c r="NU66" s="40" t="str">
        <f t="shared" si="1209"/>
        <v/>
      </c>
      <c r="NV66" s="40" t="str">
        <f t="shared" si="1209"/>
        <v/>
      </c>
      <c r="NW66" s="40" t="str">
        <f t="shared" si="1209"/>
        <v/>
      </c>
      <c r="NX66" s="40" t="str">
        <f t="shared" si="1209"/>
        <v/>
      </c>
      <c r="NY66" s="40" t="str">
        <f t="shared" si="1209"/>
        <v/>
      </c>
      <c r="NZ66" s="40" t="str">
        <f t="shared" si="1209"/>
        <v/>
      </c>
      <c r="OA66" s="40" t="str">
        <f t="shared" si="1209"/>
        <v/>
      </c>
      <c r="OB66" s="40" t="str">
        <f t="shared" si="1209"/>
        <v/>
      </c>
      <c r="OC66" s="40" t="str">
        <f t="shared" si="1209"/>
        <v/>
      </c>
      <c r="OD66" s="40" t="str">
        <f t="shared" si="1209"/>
        <v/>
      </c>
      <c r="OE66" s="40" t="str">
        <f t="shared" si="1209"/>
        <v/>
      </c>
      <c r="OF66" s="40" t="str">
        <f t="shared" si="1209"/>
        <v/>
      </c>
      <c r="OG66" s="40" t="str">
        <f t="shared" si="1209"/>
        <v/>
      </c>
      <c r="OH66" s="40" t="str">
        <f t="shared" si="1209"/>
        <v/>
      </c>
      <c r="OI66" s="40" t="str">
        <f t="shared" si="1209"/>
        <v/>
      </c>
      <c r="OJ66" s="40" t="str">
        <f t="shared" si="1209"/>
        <v/>
      </c>
      <c r="OK66" s="40" t="str">
        <f t="shared" si="1209"/>
        <v/>
      </c>
      <c r="OL66" s="41" t="str">
        <f t="shared" si="1209"/>
        <v/>
      </c>
      <c r="OM66" s="45"/>
      <c r="ON66" s="45"/>
      <c r="OO66" s="45"/>
      <c r="OP66" s="45"/>
      <c r="OQ66" s="45"/>
      <c r="OR66" s="45"/>
      <c r="OS66" s="45"/>
      <c r="OT66" s="45"/>
      <c r="OU66" s="45"/>
      <c r="OV66" s="45"/>
      <c r="OW66" s="45"/>
      <c r="OX66" s="45"/>
      <c r="OY66" s="45"/>
      <c r="OZ66" s="45"/>
      <c r="PA66" s="45"/>
      <c r="PB66" s="45"/>
      <c r="PC66" s="45"/>
      <c r="PD66" s="45"/>
      <c r="PE66" s="45"/>
      <c r="PF66" s="45"/>
      <c r="PG66" s="45"/>
      <c r="PH66" s="45"/>
      <c r="PI66" s="45"/>
      <c r="PJ66" s="45"/>
      <c r="PK66" s="47">
        <f t="shared" si="1115"/>
        <v>0</v>
      </c>
      <c r="PL66" s="40" t="str">
        <f t="shared" ref="PL66:QJ66" si="1210">IFERROR(OM66/OM$10,"")</f>
        <v/>
      </c>
      <c r="PM66" s="40" t="str">
        <f t="shared" si="1210"/>
        <v/>
      </c>
      <c r="PN66" s="40" t="str">
        <f t="shared" si="1210"/>
        <v/>
      </c>
      <c r="PO66" s="40" t="str">
        <f t="shared" si="1210"/>
        <v/>
      </c>
      <c r="PP66" s="40" t="str">
        <f t="shared" si="1210"/>
        <v/>
      </c>
      <c r="PQ66" s="40" t="str">
        <f t="shared" si="1210"/>
        <v/>
      </c>
      <c r="PR66" s="40" t="str">
        <f t="shared" si="1210"/>
        <v/>
      </c>
      <c r="PS66" s="40" t="str">
        <f t="shared" si="1210"/>
        <v/>
      </c>
      <c r="PT66" s="40" t="str">
        <f t="shared" si="1210"/>
        <v/>
      </c>
      <c r="PU66" s="40" t="str">
        <f t="shared" si="1210"/>
        <v/>
      </c>
      <c r="PV66" s="40" t="str">
        <f t="shared" si="1210"/>
        <v/>
      </c>
      <c r="PW66" s="40" t="str">
        <f t="shared" si="1210"/>
        <v/>
      </c>
      <c r="PX66" s="40" t="str">
        <f t="shared" si="1210"/>
        <v/>
      </c>
      <c r="PY66" s="40" t="str">
        <f t="shared" si="1210"/>
        <v/>
      </c>
      <c r="PZ66" s="40" t="str">
        <f t="shared" si="1210"/>
        <v/>
      </c>
      <c r="QA66" s="40" t="str">
        <f t="shared" si="1210"/>
        <v/>
      </c>
      <c r="QB66" s="40" t="str">
        <f t="shared" si="1210"/>
        <v/>
      </c>
      <c r="QC66" s="40" t="str">
        <f t="shared" si="1210"/>
        <v/>
      </c>
      <c r="QD66" s="40" t="str">
        <f t="shared" si="1210"/>
        <v/>
      </c>
      <c r="QE66" s="40" t="str">
        <f t="shared" si="1210"/>
        <v/>
      </c>
      <c r="QF66" s="40" t="str">
        <f t="shared" si="1210"/>
        <v/>
      </c>
      <c r="QG66" s="40" t="str">
        <f t="shared" si="1210"/>
        <v/>
      </c>
      <c r="QH66" s="40" t="str">
        <f t="shared" si="1210"/>
        <v/>
      </c>
      <c r="QI66" s="40" t="str">
        <f t="shared" si="1210"/>
        <v/>
      </c>
      <c r="QJ66" s="41" t="str">
        <f t="shared" si="1210"/>
        <v/>
      </c>
      <c r="QK66" s="45"/>
      <c r="QL66" s="45"/>
      <c r="QM66" s="45"/>
      <c r="QN66" s="45"/>
      <c r="QO66" s="45"/>
      <c r="QP66" s="45"/>
      <c r="QQ66" s="45"/>
      <c r="QR66" s="45"/>
      <c r="QS66" s="45"/>
      <c r="QT66" s="45"/>
      <c r="QU66" s="45"/>
      <c r="QV66" s="45"/>
      <c r="QW66" s="45"/>
      <c r="QX66" s="45"/>
      <c r="QY66" s="45"/>
      <c r="QZ66" s="45"/>
      <c r="RA66" s="45"/>
      <c r="RB66" s="45"/>
      <c r="RC66" s="45"/>
      <c r="RD66" s="45"/>
      <c r="RE66" s="45"/>
      <c r="RF66" s="45"/>
      <c r="RG66" s="45"/>
      <c r="RH66" s="45"/>
      <c r="RI66" s="47">
        <f t="shared" si="1117"/>
        <v>0</v>
      </c>
      <c r="RJ66" s="40" t="str">
        <f t="shared" ref="RJ66:SH66" si="1211">IFERROR(QK66/QK$10,"")</f>
        <v/>
      </c>
      <c r="RK66" s="40" t="str">
        <f t="shared" si="1211"/>
        <v/>
      </c>
      <c r="RL66" s="40" t="str">
        <f t="shared" si="1211"/>
        <v/>
      </c>
      <c r="RM66" s="40" t="str">
        <f t="shared" si="1211"/>
        <v/>
      </c>
      <c r="RN66" s="40" t="str">
        <f t="shared" si="1211"/>
        <v/>
      </c>
      <c r="RO66" s="40" t="str">
        <f t="shared" si="1211"/>
        <v/>
      </c>
      <c r="RP66" s="40" t="str">
        <f t="shared" si="1211"/>
        <v/>
      </c>
      <c r="RQ66" s="40" t="str">
        <f t="shared" si="1211"/>
        <v/>
      </c>
      <c r="RR66" s="40" t="str">
        <f t="shared" si="1211"/>
        <v/>
      </c>
      <c r="RS66" s="40" t="str">
        <f t="shared" si="1211"/>
        <v/>
      </c>
      <c r="RT66" s="40" t="str">
        <f t="shared" si="1211"/>
        <v/>
      </c>
      <c r="RU66" s="40" t="str">
        <f t="shared" si="1211"/>
        <v/>
      </c>
      <c r="RV66" s="40" t="str">
        <f t="shared" si="1211"/>
        <v/>
      </c>
      <c r="RW66" s="40" t="str">
        <f t="shared" si="1211"/>
        <v/>
      </c>
      <c r="RX66" s="40" t="str">
        <f t="shared" si="1211"/>
        <v/>
      </c>
      <c r="RY66" s="40" t="str">
        <f t="shared" si="1211"/>
        <v/>
      </c>
      <c r="RZ66" s="40" t="str">
        <f t="shared" si="1211"/>
        <v/>
      </c>
      <c r="SA66" s="40" t="str">
        <f t="shared" si="1211"/>
        <v/>
      </c>
      <c r="SB66" s="40" t="str">
        <f t="shared" si="1211"/>
        <v/>
      </c>
      <c r="SC66" s="40" t="str">
        <f t="shared" si="1211"/>
        <v/>
      </c>
      <c r="SD66" s="40" t="str">
        <f t="shared" si="1211"/>
        <v/>
      </c>
      <c r="SE66" s="40" t="str">
        <f t="shared" si="1211"/>
        <v/>
      </c>
      <c r="SF66" s="40" t="str">
        <f t="shared" si="1211"/>
        <v/>
      </c>
      <c r="SG66" s="40" t="str">
        <f t="shared" si="1211"/>
        <v/>
      </c>
      <c r="SH66" s="41" t="str">
        <f t="shared" si="1211"/>
        <v/>
      </c>
      <c r="SI66" s="45"/>
      <c r="SJ66" s="45"/>
      <c r="SK66" s="45"/>
      <c r="SL66" s="45"/>
      <c r="SM66" s="45"/>
      <c r="SN66" s="45"/>
      <c r="SO66" s="45"/>
      <c r="SP66" s="45"/>
      <c r="SQ66" s="45"/>
      <c r="SR66" s="45"/>
      <c r="SS66" s="45"/>
      <c r="ST66" s="45"/>
      <c r="SU66" s="45"/>
      <c r="SV66" s="45"/>
      <c r="SW66" s="45"/>
      <c r="SX66" s="45"/>
      <c r="SY66" s="45"/>
      <c r="SZ66" s="45"/>
      <c r="TA66" s="45"/>
      <c r="TB66" s="45"/>
      <c r="TC66" s="45"/>
      <c r="TD66" s="45"/>
      <c r="TE66" s="45"/>
      <c r="TF66" s="45"/>
      <c r="TG66" s="47">
        <f t="shared" si="1119"/>
        <v>0</v>
      </c>
      <c r="TH66" s="40" t="str">
        <f t="shared" ref="TH66:UA66" si="1212">IFERROR(SI66/SI$10,"")</f>
        <v/>
      </c>
      <c r="TI66" s="40" t="str">
        <f t="shared" si="1212"/>
        <v/>
      </c>
      <c r="TJ66" s="40" t="str">
        <f t="shared" si="1212"/>
        <v/>
      </c>
      <c r="TK66" s="40" t="str">
        <f t="shared" si="1212"/>
        <v/>
      </c>
      <c r="TL66" s="40" t="str">
        <f t="shared" si="1212"/>
        <v/>
      </c>
      <c r="TM66" s="40" t="str">
        <f t="shared" si="1212"/>
        <v/>
      </c>
      <c r="TN66" s="40" t="str">
        <f t="shared" si="1212"/>
        <v/>
      </c>
      <c r="TO66" s="40" t="str">
        <f t="shared" si="1212"/>
        <v/>
      </c>
      <c r="TP66" s="40" t="str">
        <f t="shared" si="1212"/>
        <v/>
      </c>
      <c r="TQ66" s="40" t="str">
        <f t="shared" si="1212"/>
        <v/>
      </c>
      <c r="TR66" s="40" t="str">
        <f t="shared" si="1212"/>
        <v/>
      </c>
      <c r="TS66" s="40" t="str">
        <f t="shared" si="1212"/>
        <v/>
      </c>
      <c r="TT66" s="40" t="str">
        <f t="shared" si="1212"/>
        <v/>
      </c>
      <c r="TU66" s="40" t="str">
        <f t="shared" si="1212"/>
        <v/>
      </c>
      <c r="TV66" s="40" t="str">
        <f t="shared" si="1212"/>
        <v/>
      </c>
      <c r="TW66" s="40" t="str">
        <f t="shared" si="1212"/>
        <v/>
      </c>
      <c r="TX66" s="40" t="str">
        <f t="shared" si="1212"/>
        <v/>
      </c>
      <c r="TY66" s="40" t="str">
        <f t="shared" si="1212"/>
        <v/>
      </c>
      <c r="TZ66" s="40" t="str">
        <f t="shared" si="1212"/>
        <v/>
      </c>
      <c r="UA66" s="40" t="str">
        <f t="shared" si="1212"/>
        <v/>
      </c>
      <c r="UB66" s="40" t="str">
        <f t="shared" ref="UB66:UG66" si="1213">IFERROR(TB66/TB$10,"")</f>
        <v/>
      </c>
      <c r="UC66" s="40" t="str">
        <f t="shared" si="1213"/>
        <v/>
      </c>
      <c r="UD66" s="40" t="str">
        <f t="shared" si="1213"/>
        <v/>
      </c>
      <c r="UE66" s="40" t="str">
        <f t="shared" si="1213"/>
        <v/>
      </c>
      <c r="UF66" s="40" t="str">
        <f t="shared" si="1213"/>
        <v/>
      </c>
      <c r="UG66" s="41" t="str">
        <f t="shared" si="1213"/>
        <v/>
      </c>
      <c r="UH66" s="45"/>
      <c r="UI66" s="45"/>
      <c r="UJ66" s="45"/>
      <c r="UK66" s="45"/>
      <c r="UL66" s="45"/>
      <c r="UM66" s="45"/>
      <c r="UN66" s="45"/>
      <c r="UO66" s="45"/>
      <c r="UP66" s="45"/>
      <c r="UQ66" s="45"/>
      <c r="UR66" s="45"/>
      <c r="US66" s="45"/>
      <c r="UT66" s="45"/>
      <c r="UU66" s="45"/>
      <c r="UV66" s="45"/>
      <c r="UW66" s="45"/>
      <c r="UX66" s="45"/>
      <c r="UY66" s="45"/>
      <c r="UZ66" s="45"/>
      <c r="VA66" s="45"/>
      <c r="VB66" s="45"/>
      <c r="VC66" s="45"/>
      <c r="VD66" s="45"/>
      <c r="VE66" s="45"/>
      <c r="VF66" s="47">
        <f t="shared" si="1122"/>
        <v>0</v>
      </c>
      <c r="VG66" s="40" t="str">
        <f t="shared" ref="VG66:WE66" si="1214">IFERROR(UH66/UH$10,"")</f>
        <v/>
      </c>
      <c r="VH66" s="40" t="str">
        <f t="shared" si="1214"/>
        <v/>
      </c>
      <c r="VI66" s="40" t="str">
        <f t="shared" si="1214"/>
        <v/>
      </c>
      <c r="VJ66" s="40" t="str">
        <f t="shared" si="1214"/>
        <v/>
      </c>
      <c r="VK66" s="40" t="str">
        <f t="shared" si="1214"/>
        <v/>
      </c>
      <c r="VL66" s="40" t="str">
        <f t="shared" si="1214"/>
        <v/>
      </c>
      <c r="VM66" s="40" t="str">
        <f t="shared" si="1214"/>
        <v/>
      </c>
      <c r="VN66" s="40" t="str">
        <f t="shared" si="1214"/>
        <v/>
      </c>
      <c r="VO66" s="40" t="str">
        <f t="shared" si="1214"/>
        <v/>
      </c>
      <c r="VP66" s="40" t="str">
        <f t="shared" si="1214"/>
        <v/>
      </c>
      <c r="VQ66" s="40" t="str">
        <f t="shared" si="1214"/>
        <v/>
      </c>
      <c r="VR66" s="40" t="str">
        <f t="shared" si="1214"/>
        <v/>
      </c>
      <c r="VS66" s="40" t="str">
        <f t="shared" si="1214"/>
        <v/>
      </c>
      <c r="VT66" s="40" t="str">
        <f t="shared" si="1214"/>
        <v/>
      </c>
      <c r="VU66" s="40" t="str">
        <f t="shared" si="1214"/>
        <v/>
      </c>
      <c r="VV66" s="40" t="str">
        <f t="shared" si="1214"/>
        <v/>
      </c>
      <c r="VW66" s="40" t="str">
        <f t="shared" si="1214"/>
        <v/>
      </c>
      <c r="VX66" s="40" t="str">
        <f t="shared" si="1214"/>
        <v/>
      </c>
      <c r="VY66" s="40" t="str">
        <f t="shared" si="1214"/>
        <v/>
      </c>
      <c r="VZ66" s="40" t="str">
        <f t="shared" si="1214"/>
        <v/>
      </c>
      <c r="WA66" s="40" t="str">
        <f t="shared" si="1214"/>
        <v/>
      </c>
      <c r="WB66" s="40" t="str">
        <f t="shared" si="1214"/>
        <v/>
      </c>
      <c r="WC66" s="40" t="str">
        <f t="shared" si="1214"/>
        <v/>
      </c>
      <c r="WD66" s="40" t="str">
        <f t="shared" si="1214"/>
        <v/>
      </c>
      <c r="WE66" s="41" t="str">
        <f t="shared" si="1214"/>
        <v/>
      </c>
      <c r="WF66" s="45">
        <f t="shared" ref="WF66:XC66" si="1215">SUMIF($C$2:$WE$2,WF$2,$C66:$WE66)</f>
        <v>0</v>
      </c>
      <c r="WG66" s="45">
        <f t="shared" si="1215"/>
        <v>0</v>
      </c>
      <c r="WH66" s="45">
        <f t="shared" si="1215"/>
        <v>0</v>
      </c>
      <c r="WI66" s="45">
        <f t="shared" si="1215"/>
        <v>0</v>
      </c>
      <c r="WJ66" s="45">
        <f t="shared" si="1215"/>
        <v>0</v>
      </c>
      <c r="WK66" s="45">
        <f t="shared" si="1215"/>
        <v>0</v>
      </c>
      <c r="WL66" s="45">
        <f t="shared" si="1215"/>
        <v>0</v>
      </c>
      <c r="WM66" s="45">
        <f t="shared" si="1215"/>
        <v>0</v>
      </c>
      <c r="WN66" s="45">
        <f t="shared" si="1215"/>
        <v>0</v>
      </c>
      <c r="WO66" s="45">
        <f t="shared" si="1215"/>
        <v>0</v>
      </c>
      <c r="WP66" s="45">
        <f t="shared" si="1215"/>
        <v>0</v>
      </c>
      <c r="WQ66" s="45">
        <f t="shared" si="1215"/>
        <v>0</v>
      </c>
      <c r="WR66" s="45">
        <f t="shared" si="1215"/>
        <v>0</v>
      </c>
      <c r="WS66" s="45">
        <f t="shared" si="1215"/>
        <v>0</v>
      </c>
      <c r="WT66" s="45">
        <f t="shared" si="1215"/>
        <v>0</v>
      </c>
      <c r="WU66" s="45">
        <f t="shared" si="1215"/>
        <v>0</v>
      </c>
      <c r="WV66" s="45">
        <f t="shared" si="1215"/>
        <v>0</v>
      </c>
      <c r="WW66" s="45">
        <f t="shared" si="1215"/>
        <v>0</v>
      </c>
      <c r="WX66" s="45">
        <f t="shared" si="1215"/>
        <v>0</v>
      </c>
      <c r="WY66" s="45">
        <f t="shared" si="1215"/>
        <v>0</v>
      </c>
      <c r="WZ66" s="45">
        <f t="shared" si="1215"/>
        <v>0</v>
      </c>
      <c r="XA66" s="45">
        <f t="shared" si="1215"/>
        <v>0</v>
      </c>
      <c r="XB66" s="45">
        <f t="shared" si="1215"/>
        <v>0</v>
      </c>
      <c r="XC66" s="45">
        <f t="shared" si="1215"/>
        <v>0</v>
      </c>
      <c r="XD66" s="47">
        <f t="shared" si="1125"/>
        <v>0</v>
      </c>
      <c r="XE66" s="40">
        <f t="shared" ref="XE66:YC66" si="1216">IFERROR(WF66/WF$10,"")</f>
        <v>0</v>
      </c>
      <c r="XF66" s="40">
        <f t="shared" si="1216"/>
        <v>0</v>
      </c>
      <c r="XG66" s="40">
        <f t="shared" si="1216"/>
        <v>0</v>
      </c>
      <c r="XH66" s="40">
        <f t="shared" si="1216"/>
        <v>0</v>
      </c>
      <c r="XI66" s="40">
        <f t="shared" si="1216"/>
        <v>0</v>
      </c>
      <c r="XJ66" s="40">
        <f t="shared" si="1216"/>
        <v>0</v>
      </c>
      <c r="XK66" s="40">
        <f t="shared" si="1216"/>
        <v>0</v>
      </c>
      <c r="XL66" s="40">
        <f t="shared" si="1216"/>
        <v>0</v>
      </c>
      <c r="XM66" s="40">
        <f t="shared" si="1216"/>
        <v>0</v>
      </c>
      <c r="XN66" s="40">
        <f t="shared" si="1216"/>
        <v>0</v>
      </c>
      <c r="XO66" s="40">
        <f t="shared" si="1216"/>
        <v>0</v>
      </c>
      <c r="XP66" s="40">
        <f t="shared" si="1216"/>
        <v>0</v>
      </c>
      <c r="XQ66" s="40">
        <f t="shared" si="1216"/>
        <v>0</v>
      </c>
      <c r="XR66" s="40">
        <f t="shared" si="1216"/>
        <v>0</v>
      </c>
      <c r="XS66" s="40">
        <f t="shared" si="1216"/>
        <v>0</v>
      </c>
      <c r="XT66" s="40">
        <f t="shared" si="1216"/>
        <v>0</v>
      </c>
      <c r="XU66" s="40">
        <f t="shared" si="1216"/>
        <v>0</v>
      </c>
      <c r="XV66" s="40">
        <f t="shared" si="1216"/>
        <v>0</v>
      </c>
      <c r="XW66" s="40">
        <f t="shared" si="1216"/>
        <v>0</v>
      </c>
      <c r="XX66" s="40">
        <f t="shared" si="1216"/>
        <v>0</v>
      </c>
      <c r="XY66" s="40">
        <f t="shared" si="1216"/>
        <v>0</v>
      </c>
      <c r="XZ66" s="40">
        <f t="shared" si="1216"/>
        <v>0</v>
      </c>
      <c r="YA66" s="40">
        <f t="shared" si="1216"/>
        <v>0</v>
      </c>
      <c r="YB66" s="40" t="str">
        <f t="shared" si="1216"/>
        <v/>
      </c>
      <c r="YC66" s="41">
        <f t="shared" si="1216"/>
        <v>0</v>
      </c>
    </row>
    <row r="67" s="18" customFormat="1" customHeight="1" spans="1:653">
      <c r="A67" s="67"/>
      <c r="B67" s="68" t="s">
        <v>121</v>
      </c>
      <c r="C67" s="45"/>
      <c r="D67" s="45"/>
      <c r="E67" s="45"/>
      <c r="F67" s="45"/>
      <c r="G67" s="45"/>
      <c r="H67" s="45"/>
      <c r="I67" s="45"/>
      <c r="J67" s="45"/>
      <c r="K67" s="45"/>
      <c r="L67" s="46"/>
      <c r="M67" s="45"/>
      <c r="N67" s="45"/>
      <c r="O67" s="45"/>
      <c r="P67" s="45"/>
      <c r="Q67" s="46"/>
      <c r="R67" s="45"/>
      <c r="S67" s="40" t="str">
        <f>IFERROR(#REF!/#REF!,"")</f>
        <v/>
      </c>
      <c r="T67" s="45"/>
      <c r="U67" s="45"/>
      <c r="V67" s="45"/>
      <c r="W67" s="45"/>
      <c r="X67" s="46"/>
      <c r="Y67" s="45"/>
      <c r="Z67" s="45"/>
      <c r="AA67" s="47">
        <f t="shared" si="1099"/>
        <v>0</v>
      </c>
      <c r="AB67" s="40">
        <f t="shared" ref="AB67:AZ67" si="1217">IFERROR(C67/C$10,"")</f>
        <v>0</v>
      </c>
      <c r="AC67" s="40">
        <f t="shared" si="1217"/>
        <v>0</v>
      </c>
      <c r="AD67" s="40">
        <f t="shared" si="1217"/>
        <v>0</v>
      </c>
      <c r="AE67" s="40">
        <f t="shared" si="1217"/>
        <v>0</v>
      </c>
      <c r="AF67" s="40">
        <f t="shared" si="1217"/>
        <v>0</v>
      </c>
      <c r="AG67" s="40">
        <f t="shared" si="1217"/>
        <v>0</v>
      </c>
      <c r="AH67" s="40">
        <f t="shared" si="1217"/>
        <v>0</v>
      </c>
      <c r="AI67" s="40">
        <f t="shared" si="1217"/>
        <v>0</v>
      </c>
      <c r="AJ67" s="40">
        <f t="shared" si="1217"/>
        <v>0</v>
      </c>
      <c r="AK67" s="40">
        <f t="shared" si="1217"/>
        <v>0</v>
      </c>
      <c r="AL67" s="40">
        <f t="shared" si="1217"/>
        <v>0</v>
      </c>
      <c r="AM67" s="40">
        <f t="shared" si="1217"/>
        <v>0</v>
      </c>
      <c r="AN67" s="40">
        <f t="shared" si="1217"/>
        <v>0</v>
      </c>
      <c r="AO67" s="40">
        <f t="shared" si="1217"/>
        <v>0</v>
      </c>
      <c r="AP67" s="40">
        <f t="shared" si="1217"/>
        <v>0</v>
      </c>
      <c r="AQ67" s="40">
        <f t="shared" si="1217"/>
        <v>0</v>
      </c>
      <c r="AR67" s="40" t="str">
        <f t="shared" si="1217"/>
        <v/>
      </c>
      <c r="AS67" s="40">
        <f t="shared" si="1217"/>
        <v>0</v>
      </c>
      <c r="AT67" s="40">
        <f t="shared" si="1217"/>
        <v>0</v>
      </c>
      <c r="AU67" s="40">
        <f t="shared" si="1217"/>
        <v>0</v>
      </c>
      <c r="AV67" s="40" t="str">
        <f t="shared" si="1217"/>
        <v/>
      </c>
      <c r="AW67" s="40" t="str">
        <f t="shared" si="1217"/>
        <v/>
      </c>
      <c r="AX67" s="40" t="str">
        <f t="shared" si="1217"/>
        <v/>
      </c>
      <c r="AY67" s="40" t="str">
        <f t="shared" si="1217"/>
        <v/>
      </c>
      <c r="AZ67" s="41">
        <f t="shared" si="1217"/>
        <v>0</v>
      </c>
      <c r="BA67" s="45"/>
      <c r="BB67" s="45"/>
      <c r="BC67" s="45"/>
      <c r="BD67" s="45"/>
      <c r="BE67" s="45"/>
      <c r="BF67" s="45"/>
      <c r="BG67" s="45"/>
      <c r="BH67" s="45"/>
      <c r="BI67" s="45"/>
      <c r="BJ67" s="46"/>
      <c r="BK67" s="45"/>
      <c r="BL67" s="45"/>
      <c r="BM67" s="45"/>
      <c r="BN67" s="45"/>
      <c r="BO67" s="46"/>
      <c r="BP67" s="45"/>
      <c r="BQ67" s="40" t="str">
        <f>IFERROR(#REF!/#REF!,"")</f>
        <v/>
      </c>
      <c r="BR67" s="46"/>
      <c r="BS67" s="46"/>
      <c r="BT67" s="46"/>
      <c r="BU67" s="45"/>
      <c r="BV67" s="45"/>
      <c r="BW67" s="45"/>
      <c r="BX67" s="45"/>
      <c r="BY67" s="47">
        <f t="shared" si="1101"/>
        <v>0</v>
      </c>
      <c r="BZ67" s="40">
        <f t="shared" ref="BZ67:CX67" si="1218">IFERROR(BA67/BA$10,"")</f>
        <v>0</v>
      </c>
      <c r="CA67" s="40">
        <f t="shared" si="1218"/>
        <v>0</v>
      </c>
      <c r="CB67" s="40">
        <f t="shared" si="1218"/>
        <v>0</v>
      </c>
      <c r="CC67" s="40">
        <f t="shared" si="1218"/>
        <v>0</v>
      </c>
      <c r="CD67" s="40">
        <f t="shared" si="1218"/>
        <v>0</v>
      </c>
      <c r="CE67" s="40">
        <f t="shared" si="1218"/>
        <v>0</v>
      </c>
      <c r="CF67" s="40">
        <f t="shared" si="1218"/>
        <v>0</v>
      </c>
      <c r="CG67" s="40">
        <f t="shared" si="1218"/>
        <v>0</v>
      </c>
      <c r="CH67" s="40">
        <f t="shared" si="1218"/>
        <v>0</v>
      </c>
      <c r="CI67" s="40">
        <f t="shared" si="1218"/>
        <v>0</v>
      </c>
      <c r="CJ67" s="40">
        <f t="shared" si="1218"/>
        <v>0</v>
      </c>
      <c r="CK67" s="40">
        <f t="shared" si="1218"/>
        <v>0</v>
      </c>
      <c r="CL67" s="40">
        <f t="shared" si="1218"/>
        <v>0</v>
      </c>
      <c r="CM67" s="40">
        <f t="shared" si="1218"/>
        <v>0</v>
      </c>
      <c r="CN67" s="40">
        <f t="shared" si="1218"/>
        <v>0</v>
      </c>
      <c r="CO67" s="40">
        <f t="shared" si="1218"/>
        <v>0</v>
      </c>
      <c r="CP67" s="40" t="str">
        <f t="shared" si="1218"/>
        <v/>
      </c>
      <c r="CQ67" s="40">
        <f t="shared" si="1218"/>
        <v>0</v>
      </c>
      <c r="CR67" s="40">
        <f t="shared" si="1218"/>
        <v>0</v>
      </c>
      <c r="CS67" s="40">
        <f t="shared" si="1218"/>
        <v>0</v>
      </c>
      <c r="CT67" s="40" t="str">
        <f t="shared" si="1218"/>
        <v/>
      </c>
      <c r="CU67" s="40" t="str">
        <f t="shared" si="1218"/>
        <v/>
      </c>
      <c r="CV67" s="40" t="str">
        <f t="shared" si="1218"/>
        <v/>
      </c>
      <c r="CW67" s="40" t="str">
        <f t="shared" si="1218"/>
        <v/>
      </c>
      <c r="CX67" s="41">
        <f t="shared" si="1218"/>
        <v>0</v>
      </c>
      <c r="CY67" s="48"/>
      <c r="CZ67" s="45"/>
      <c r="DA67" s="45"/>
      <c r="DB67" s="45"/>
      <c r="DC67" s="45"/>
      <c r="DD67" s="45"/>
      <c r="DE67" s="45"/>
      <c r="DF67" s="45"/>
      <c r="DG67" s="45"/>
      <c r="DH67" s="46"/>
      <c r="DI67" s="45"/>
      <c r="DJ67" s="45"/>
      <c r="DK67" s="45"/>
      <c r="DL67" s="45"/>
      <c r="DM67" s="46"/>
      <c r="DN67" s="45"/>
      <c r="DO67" s="45"/>
      <c r="DP67" s="46"/>
      <c r="DQ67" s="46"/>
      <c r="DR67" s="46"/>
      <c r="DS67" s="45"/>
      <c r="DT67" s="45"/>
      <c r="DU67" s="45"/>
      <c r="DV67" s="45"/>
      <c r="DW67" s="47">
        <f t="shared" si="1103"/>
        <v>0</v>
      </c>
      <c r="DX67" s="40">
        <f t="shared" ref="DX67:EV67" si="1219">IFERROR(CY67/CY$10,"")</f>
        <v>0</v>
      </c>
      <c r="DY67" s="40">
        <f t="shared" si="1219"/>
        <v>0</v>
      </c>
      <c r="DZ67" s="40">
        <f t="shared" si="1219"/>
        <v>0</v>
      </c>
      <c r="EA67" s="40">
        <f t="shared" si="1219"/>
        <v>0</v>
      </c>
      <c r="EB67" s="40">
        <f t="shared" si="1219"/>
        <v>0</v>
      </c>
      <c r="EC67" s="40">
        <f t="shared" si="1219"/>
        <v>0</v>
      </c>
      <c r="ED67" s="40">
        <f t="shared" si="1219"/>
        <v>0</v>
      </c>
      <c r="EE67" s="40">
        <f t="shared" si="1219"/>
        <v>0</v>
      </c>
      <c r="EF67" s="40">
        <f t="shared" si="1219"/>
        <v>0</v>
      </c>
      <c r="EG67" s="40">
        <f t="shared" si="1219"/>
        <v>0</v>
      </c>
      <c r="EH67" s="40">
        <f t="shared" si="1219"/>
        <v>0</v>
      </c>
      <c r="EI67" s="40">
        <f t="shared" si="1219"/>
        <v>0</v>
      </c>
      <c r="EJ67" s="40">
        <f t="shared" si="1219"/>
        <v>0</v>
      </c>
      <c r="EK67" s="40">
        <f t="shared" si="1219"/>
        <v>0</v>
      </c>
      <c r="EL67" s="40">
        <f t="shared" si="1219"/>
        <v>0</v>
      </c>
      <c r="EM67" s="40">
        <f t="shared" si="1219"/>
        <v>0</v>
      </c>
      <c r="EN67" s="40">
        <f t="shared" si="1219"/>
        <v>0</v>
      </c>
      <c r="EO67" s="40">
        <f t="shared" si="1219"/>
        <v>0</v>
      </c>
      <c r="EP67" s="40">
        <f t="shared" si="1219"/>
        <v>0</v>
      </c>
      <c r="EQ67" s="40">
        <f t="shared" si="1219"/>
        <v>0</v>
      </c>
      <c r="ER67" s="40" t="str">
        <f t="shared" si="1219"/>
        <v/>
      </c>
      <c r="ES67" s="40" t="str">
        <f t="shared" si="1219"/>
        <v/>
      </c>
      <c r="ET67" s="40" t="str">
        <f t="shared" si="1219"/>
        <v/>
      </c>
      <c r="EU67" s="40" t="str">
        <f t="shared" si="1219"/>
        <v/>
      </c>
      <c r="EV67" s="41">
        <f t="shared" si="1219"/>
        <v>0</v>
      </c>
      <c r="EW67" s="45"/>
      <c r="EX67" s="45"/>
      <c r="EY67" s="45"/>
      <c r="EZ67" s="45"/>
      <c r="FA67" s="45"/>
      <c r="FB67" s="45"/>
      <c r="FC67" s="45"/>
      <c r="FD67" s="45"/>
      <c r="FE67" s="45"/>
      <c r="FF67" s="46"/>
      <c r="FG67" s="45"/>
      <c r="FH67" s="45"/>
      <c r="FI67" s="45"/>
      <c r="FJ67" s="45"/>
      <c r="FK67" s="46"/>
      <c r="FL67" s="45"/>
      <c r="FM67" s="45"/>
      <c r="FN67" s="46"/>
      <c r="FO67" s="46"/>
      <c r="FP67" s="46"/>
      <c r="FQ67" s="45"/>
      <c r="FR67" s="45"/>
      <c r="FS67" s="45"/>
      <c r="FT67" s="45"/>
      <c r="FU67" s="47">
        <f t="shared" si="1105"/>
        <v>0</v>
      </c>
      <c r="FV67" s="40">
        <f t="shared" ref="FV67:GT67" si="1220">IFERROR(EW67/EW$10,"")</f>
        <v>0</v>
      </c>
      <c r="FW67" s="40">
        <f t="shared" si="1220"/>
        <v>0</v>
      </c>
      <c r="FX67" s="40">
        <f t="shared" si="1220"/>
        <v>0</v>
      </c>
      <c r="FY67" s="40">
        <f t="shared" si="1220"/>
        <v>0</v>
      </c>
      <c r="FZ67" s="40">
        <f t="shared" si="1220"/>
        <v>0</v>
      </c>
      <c r="GA67" s="40">
        <f t="shared" si="1220"/>
        <v>0</v>
      </c>
      <c r="GB67" s="40">
        <f t="shared" si="1220"/>
        <v>0</v>
      </c>
      <c r="GC67" s="40">
        <f t="shared" si="1220"/>
        <v>0</v>
      </c>
      <c r="GD67" s="40">
        <f t="shared" si="1220"/>
        <v>0</v>
      </c>
      <c r="GE67" s="40">
        <f t="shared" si="1220"/>
        <v>0</v>
      </c>
      <c r="GF67" s="40">
        <f t="shared" si="1220"/>
        <v>0</v>
      </c>
      <c r="GG67" s="40">
        <f t="shared" si="1220"/>
        <v>0</v>
      </c>
      <c r="GH67" s="40">
        <f t="shared" si="1220"/>
        <v>0</v>
      </c>
      <c r="GI67" s="40">
        <f t="shared" si="1220"/>
        <v>0</v>
      </c>
      <c r="GJ67" s="40">
        <f t="shared" si="1220"/>
        <v>0</v>
      </c>
      <c r="GK67" s="40">
        <f t="shared" si="1220"/>
        <v>0</v>
      </c>
      <c r="GL67" s="40">
        <f t="shared" si="1220"/>
        <v>0</v>
      </c>
      <c r="GM67" s="40">
        <f t="shared" si="1220"/>
        <v>0</v>
      </c>
      <c r="GN67" s="40">
        <f t="shared" si="1220"/>
        <v>0</v>
      </c>
      <c r="GO67" s="40">
        <f t="shared" si="1220"/>
        <v>0</v>
      </c>
      <c r="GP67" s="40" t="str">
        <f t="shared" si="1220"/>
        <v/>
      </c>
      <c r="GQ67" s="40" t="str">
        <f t="shared" si="1220"/>
        <v/>
      </c>
      <c r="GR67" s="40" t="str">
        <f t="shared" si="1220"/>
        <v/>
      </c>
      <c r="GS67" s="40" t="str">
        <f t="shared" si="1220"/>
        <v/>
      </c>
      <c r="GT67" s="41">
        <f t="shared" si="1220"/>
        <v>0</v>
      </c>
      <c r="GU67" s="45"/>
      <c r="GV67" s="45"/>
      <c r="GW67" s="45"/>
      <c r="GX67" s="45"/>
      <c r="GY67" s="45"/>
      <c r="GZ67" s="45"/>
      <c r="HA67" s="45"/>
      <c r="HB67" s="45"/>
      <c r="HC67" s="45"/>
      <c r="HD67" s="46"/>
      <c r="HE67" s="45"/>
      <c r="HF67" s="45"/>
      <c r="HG67" s="45"/>
      <c r="HH67" s="45"/>
      <c r="HI67" s="46"/>
      <c r="HJ67" s="45"/>
      <c r="HK67" s="45"/>
      <c r="HL67" s="46"/>
      <c r="HM67" s="46"/>
      <c r="HN67" s="46"/>
      <c r="HO67" s="45"/>
      <c r="HP67" s="46"/>
      <c r="HQ67" s="45"/>
      <c r="HR67" s="45"/>
      <c r="HS67" s="47">
        <f t="shared" si="1107"/>
        <v>0</v>
      </c>
      <c r="HT67" s="40">
        <f t="shared" ref="HT67:IR67" si="1221">IFERROR(GU67/GU$10,"")</f>
        <v>0</v>
      </c>
      <c r="HU67" s="40">
        <f t="shared" si="1221"/>
        <v>0</v>
      </c>
      <c r="HV67" s="40">
        <f t="shared" si="1221"/>
        <v>0</v>
      </c>
      <c r="HW67" s="40">
        <f t="shared" si="1221"/>
        <v>0</v>
      </c>
      <c r="HX67" s="40">
        <f t="shared" si="1221"/>
        <v>0</v>
      </c>
      <c r="HY67" s="40">
        <f t="shared" si="1221"/>
        <v>0</v>
      </c>
      <c r="HZ67" s="40">
        <f t="shared" si="1221"/>
        <v>0</v>
      </c>
      <c r="IA67" s="40">
        <f t="shared" si="1221"/>
        <v>0</v>
      </c>
      <c r="IB67" s="40">
        <f t="shared" si="1221"/>
        <v>0</v>
      </c>
      <c r="IC67" s="40">
        <f t="shared" si="1221"/>
        <v>0</v>
      </c>
      <c r="ID67" s="40">
        <f t="shared" si="1221"/>
        <v>0</v>
      </c>
      <c r="IE67" s="40">
        <f t="shared" si="1221"/>
        <v>0</v>
      </c>
      <c r="IF67" s="40" t="str">
        <f t="shared" si="1221"/>
        <v/>
      </c>
      <c r="IG67" s="40">
        <f t="shared" si="1221"/>
        <v>0</v>
      </c>
      <c r="IH67" s="40">
        <f t="shared" si="1221"/>
        <v>0</v>
      </c>
      <c r="II67" s="40">
        <f t="shared" si="1221"/>
        <v>0</v>
      </c>
      <c r="IJ67" s="40">
        <f t="shared" si="1221"/>
        <v>0</v>
      </c>
      <c r="IK67" s="40">
        <f t="shared" si="1221"/>
        <v>0</v>
      </c>
      <c r="IL67" s="40">
        <f t="shared" si="1221"/>
        <v>0</v>
      </c>
      <c r="IM67" s="40">
        <f t="shared" si="1221"/>
        <v>0</v>
      </c>
      <c r="IN67" s="40">
        <f t="shared" si="1221"/>
        <v>0</v>
      </c>
      <c r="IO67" s="40">
        <f t="shared" si="1221"/>
        <v>0</v>
      </c>
      <c r="IP67" s="40" t="str">
        <f t="shared" si="1221"/>
        <v/>
      </c>
      <c r="IQ67" s="40" t="str">
        <f t="shared" si="1221"/>
        <v/>
      </c>
      <c r="IR67" s="41">
        <f t="shared" si="1221"/>
        <v>0</v>
      </c>
      <c r="IS67" s="45"/>
      <c r="IT67" s="45"/>
      <c r="IU67" s="45"/>
      <c r="IV67" s="45"/>
      <c r="IW67" s="45"/>
      <c r="IX67" s="45"/>
      <c r="IY67" s="45"/>
      <c r="IZ67" s="45"/>
      <c r="JA67" s="45"/>
      <c r="JB67" s="46"/>
      <c r="JC67" s="45"/>
      <c r="JD67" s="45"/>
      <c r="JE67" s="45"/>
      <c r="JF67" s="45"/>
      <c r="JG67" s="46"/>
      <c r="JH67" s="45"/>
      <c r="JI67" s="45"/>
      <c r="JJ67" s="46"/>
      <c r="JK67" s="46"/>
      <c r="JL67" s="46"/>
      <c r="JM67" s="45"/>
      <c r="JN67" s="46"/>
      <c r="JO67" s="45"/>
      <c r="JP67" s="45"/>
      <c r="JQ67" s="47">
        <f t="shared" si="1109"/>
        <v>0</v>
      </c>
      <c r="JR67" s="40">
        <f t="shared" ref="JR67:KP67" si="1222">IFERROR(IS67/IS$10,"")</f>
        <v>0</v>
      </c>
      <c r="JS67" s="40">
        <f t="shared" si="1222"/>
        <v>0</v>
      </c>
      <c r="JT67" s="40">
        <f t="shared" si="1222"/>
        <v>0</v>
      </c>
      <c r="JU67" s="40">
        <f t="shared" si="1222"/>
        <v>0</v>
      </c>
      <c r="JV67" s="40">
        <f t="shared" si="1222"/>
        <v>0</v>
      </c>
      <c r="JW67" s="40">
        <f t="shared" si="1222"/>
        <v>0</v>
      </c>
      <c r="JX67" s="40">
        <f t="shared" si="1222"/>
        <v>0</v>
      </c>
      <c r="JY67" s="40">
        <f t="shared" si="1222"/>
        <v>0</v>
      </c>
      <c r="JZ67" s="40">
        <f t="shared" si="1222"/>
        <v>0</v>
      </c>
      <c r="KA67" s="40">
        <f t="shared" si="1222"/>
        <v>0</v>
      </c>
      <c r="KB67" s="40">
        <f t="shared" si="1222"/>
        <v>0</v>
      </c>
      <c r="KC67" s="40">
        <f t="shared" si="1222"/>
        <v>0</v>
      </c>
      <c r="KD67" s="40" t="str">
        <f t="shared" si="1222"/>
        <v/>
      </c>
      <c r="KE67" s="40">
        <f t="shared" si="1222"/>
        <v>0</v>
      </c>
      <c r="KF67" s="40">
        <f t="shared" si="1222"/>
        <v>0</v>
      </c>
      <c r="KG67" s="40" t="str">
        <f t="shared" si="1222"/>
        <v/>
      </c>
      <c r="KH67" s="40">
        <f t="shared" si="1222"/>
        <v>0</v>
      </c>
      <c r="KI67" s="40">
        <f t="shared" si="1222"/>
        <v>0</v>
      </c>
      <c r="KJ67" s="40">
        <f t="shared" si="1222"/>
        <v>0</v>
      </c>
      <c r="KK67" s="40">
        <f t="shared" si="1222"/>
        <v>0</v>
      </c>
      <c r="KL67" s="40">
        <f t="shared" si="1222"/>
        <v>0</v>
      </c>
      <c r="KM67" s="40">
        <f t="shared" si="1222"/>
        <v>0</v>
      </c>
      <c r="KN67" s="40">
        <f t="shared" si="1222"/>
        <v>0</v>
      </c>
      <c r="KO67" s="40" t="str">
        <f t="shared" si="1222"/>
        <v/>
      </c>
      <c r="KP67" s="41">
        <f t="shared" si="1222"/>
        <v>0</v>
      </c>
      <c r="KQ67" s="45"/>
      <c r="KR67" s="45"/>
      <c r="KS67" s="45"/>
      <c r="KT67" s="45"/>
      <c r="KU67" s="45"/>
      <c r="KV67" s="45"/>
      <c r="KW67" s="45"/>
      <c r="KX67" s="45"/>
      <c r="KY67" s="45"/>
      <c r="KZ67" s="45"/>
      <c r="LA67" s="45"/>
      <c r="LB67" s="45"/>
      <c r="LC67" s="45"/>
      <c r="LD67" s="45"/>
      <c r="LE67" s="45"/>
      <c r="LF67" s="45"/>
      <c r="LG67" s="45"/>
      <c r="LH67" s="45"/>
      <c r="LI67" s="45"/>
      <c r="LJ67" s="45"/>
      <c r="LK67" s="45"/>
      <c r="LL67" s="45"/>
      <c r="LM67" s="45"/>
      <c r="LN67" s="45"/>
      <c r="LO67" s="47">
        <f t="shared" si="1111"/>
        <v>0</v>
      </c>
      <c r="LP67" s="40" t="str">
        <f t="shared" ref="LP67:MN67" si="1223">IFERROR(KQ67/KQ$10,"")</f>
        <v/>
      </c>
      <c r="LQ67" s="40" t="str">
        <f t="shared" si="1223"/>
        <v/>
      </c>
      <c r="LR67" s="40" t="str">
        <f t="shared" si="1223"/>
        <v/>
      </c>
      <c r="LS67" s="40" t="str">
        <f t="shared" si="1223"/>
        <v/>
      </c>
      <c r="LT67" s="40" t="str">
        <f t="shared" si="1223"/>
        <v/>
      </c>
      <c r="LU67" s="40" t="str">
        <f t="shared" si="1223"/>
        <v/>
      </c>
      <c r="LV67" s="40" t="str">
        <f t="shared" si="1223"/>
        <v/>
      </c>
      <c r="LW67" s="40" t="str">
        <f t="shared" si="1223"/>
        <v/>
      </c>
      <c r="LX67" s="40" t="str">
        <f t="shared" si="1223"/>
        <v/>
      </c>
      <c r="LY67" s="40" t="str">
        <f t="shared" si="1223"/>
        <v/>
      </c>
      <c r="LZ67" s="40" t="str">
        <f t="shared" si="1223"/>
        <v/>
      </c>
      <c r="MA67" s="40" t="str">
        <f t="shared" si="1223"/>
        <v/>
      </c>
      <c r="MB67" s="40" t="str">
        <f t="shared" si="1223"/>
        <v/>
      </c>
      <c r="MC67" s="40" t="str">
        <f t="shared" si="1223"/>
        <v/>
      </c>
      <c r="MD67" s="40" t="str">
        <f t="shared" si="1223"/>
        <v/>
      </c>
      <c r="ME67" s="40" t="str">
        <f t="shared" si="1223"/>
        <v/>
      </c>
      <c r="MF67" s="40" t="str">
        <f t="shared" si="1223"/>
        <v/>
      </c>
      <c r="MG67" s="40" t="str">
        <f t="shared" si="1223"/>
        <v/>
      </c>
      <c r="MH67" s="40" t="str">
        <f t="shared" si="1223"/>
        <v/>
      </c>
      <c r="MI67" s="40" t="str">
        <f t="shared" si="1223"/>
        <v/>
      </c>
      <c r="MJ67" s="40" t="str">
        <f t="shared" si="1223"/>
        <v/>
      </c>
      <c r="MK67" s="40" t="str">
        <f t="shared" si="1223"/>
        <v/>
      </c>
      <c r="ML67" s="40" t="str">
        <f t="shared" si="1223"/>
        <v/>
      </c>
      <c r="MM67" s="40" t="str">
        <f t="shared" si="1223"/>
        <v/>
      </c>
      <c r="MN67" s="41" t="str">
        <f t="shared" si="1223"/>
        <v/>
      </c>
      <c r="MO67" s="45"/>
      <c r="MP67" s="45"/>
      <c r="MQ67" s="45"/>
      <c r="MR67" s="45"/>
      <c r="MS67" s="45"/>
      <c r="MT67" s="45"/>
      <c r="MU67" s="45"/>
      <c r="MV67" s="45"/>
      <c r="MW67" s="45"/>
      <c r="MX67" s="45"/>
      <c r="MY67" s="45"/>
      <c r="MZ67" s="45"/>
      <c r="NA67" s="45"/>
      <c r="NB67" s="45"/>
      <c r="NC67" s="45"/>
      <c r="ND67" s="45"/>
      <c r="NE67" s="45"/>
      <c r="NF67" s="45"/>
      <c r="NG67" s="45"/>
      <c r="NH67" s="45"/>
      <c r="NI67" s="45"/>
      <c r="NJ67" s="45"/>
      <c r="NK67" s="45"/>
      <c r="NL67" s="45"/>
      <c r="NM67" s="47">
        <f t="shared" si="1113"/>
        <v>0</v>
      </c>
      <c r="NN67" s="40" t="str">
        <f t="shared" ref="NN67:OL67" si="1224">IFERROR(MO67/MO$10,"")</f>
        <v/>
      </c>
      <c r="NO67" s="40" t="str">
        <f t="shared" si="1224"/>
        <v/>
      </c>
      <c r="NP67" s="40" t="str">
        <f t="shared" si="1224"/>
        <v/>
      </c>
      <c r="NQ67" s="40" t="str">
        <f t="shared" si="1224"/>
        <v/>
      </c>
      <c r="NR67" s="40" t="str">
        <f t="shared" si="1224"/>
        <v/>
      </c>
      <c r="NS67" s="40" t="str">
        <f t="shared" si="1224"/>
        <v/>
      </c>
      <c r="NT67" s="40" t="str">
        <f t="shared" si="1224"/>
        <v/>
      </c>
      <c r="NU67" s="40" t="str">
        <f t="shared" si="1224"/>
        <v/>
      </c>
      <c r="NV67" s="40" t="str">
        <f t="shared" si="1224"/>
        <v/>
      </c>
      <c r="NW67" s="40" t="str">
        <f t="shared" si="1224"/>
        <v/>
      </c>
      <c r="NX67" s="40" t="str">
        <f t="shared" si="1224"/>
        <v/>
      </c>
      <c r="NY67" s="40" t="str">
        <f t="shared" si="1224"/>
        <v/>
      </c>
      <c r="NZ67" s="40" t="str">
        <f t="shared" si="1224"/>
        <v/>
      </c>
      <c r="OA67" s="40" t="str">
        <f t="shared" si="1224"/>
        <v/>
      </c>
      <c r="OB67" s="40" t="str">
        <f t="shared" si="1224"/>
        <v/>
      </c>
      <c r="OC67" s="40" t="str">
        <f t="shared" si="1224"/>
        <v/>
      </c>
      <c r="OD67" s="40" t="str">
        <f t="shared" si="1224"/>
        <v/>
      </c>
      <c r="OE67" s="40" t="str">
        <f t="shared" si="1224"/>
        <v/>
      </c>
      <c r="OF67" s="40" t="str">
        <f t="shared" si="1224"/>
        <v/>
      </c>
      <c r="OG67" s="40" t="str">
        <f t="shared" si="1224"/>
        <v/>
      </c>
      <c r="OH67" s="40" t="str">
        <f t="shared" si="1224"/>
        <v/>
      </c>
      <c r="OI67" s="40" t="str">
        <f t="shared" si="1224"/>
        <v/>
      </c>
      <c r="OJ67" s="40" t="str">
        <f t="shared" si="1224"/>
        <v/>
      </c>
      <c r="OK67" s="40" t="str">
        <f t="shared" si="1224"/>
        <v/>
      </c>
      <c r="OL67" s="41" t="str">
        <f t="shared" si="1224"/>
        <v/>
      </c>
      <c r="OM67" s="45"/>
      <c r="ON67" s="45"/>
      <c r="OO67" s="45"/>
      <c r="OP67" s="45"/>
      <c r="OQ67" s="45"/>
      <c r="OR67" s="45"/>
      <c r="OS67" s="45"/>
      <c r="OT67" s="45"/>
      <c r="OU67" s="45"/>
      <c r="OV67" s="45"/>
      <c r="OW67" s="45"/>
      <c r="OX67" s="45"/>
      <c r="OY67" s="45"/>
      <c r="OZ67" s="45"/>
      <c r="PA67" s="45"/>
      <c r="PB67" s="45"/>
      <c r="PC67" s="45"/>
      <c r="PD67" s="45"/>
      <c r="PE67" s="45"/>
      <c r="PF67" s="45"/>
      <c r="PG67" s="45"/>
      <c r="PH67" s="45"/>
      <c r="PI67" s="45"/>
      <c r="PJ67" s="45"/>
      <c r="PK67" s="47">
        <f t="shared" si="1115"/>
        <v>0</v>
      </c>
      <c r="PL67" s="40" t="str">
        <f t="shared" ref="PL67:QJ67" si="1225">IFERROR(OM67/OM$10,"")</f>
        <v/>
      </c>
      <c r="PM67" s="40" t="str">
        <f t="shared" si="1225"/>
        <v/>
      </c>
      <c r="PN67" s="40" t="str">
        <f t="shared" si="1225"/>
        <v/>
      </c>
      <c r="PO67" s="40" t="str">
        <f t="shared" si="1225"/>
        <v/>
      </c>
      <c r="PP67" s="40" t="str">
        <f t="shared" si="1225"/>
        <v/>
      </c>
      <c r="PQ67" s="40" t="str">
        <f t="shared" si="1225"/>
        <v/>
      </c>
      <c r="PR67" s="40" t="str">
        <f t="shared" si="1225"/>
        <v/>
      </c>
      <c r="PS67" s="40" t="str">
        <f t="shared" si="1225"/>
        <v/>
      </c>
      <c r="PT67" s="40" t="str">
        <f t="shared" si="1225"/>
        <v/>
      </c>
      <c r="PU67" s="40" t="str">
        <f t="shared" si="1225"/>
        <v/>
      </c>
      <c r="PV67" s="40" t="str">
        <f t="shared" si="1225"/>
        <v/>
      </c>
      <c r="PW67" s="40" t="str">
        <f t="shared" si="1225"/>
        <v/>
      </c>
      <c r="PX67" s="40" t="str">
        <f t="shared" si="1225"/>
        <v/>
      </c>
      <c r="PY67" s="40" t="str">
        <f t="shared" si="1225"/>
        <v/>
      </c>
      <c r="PZ67" s="40" t="str">
        <f t="shared" si="1225"/>
        <v/>
      </c>
      <c r="QA67" s="40" t="str">
        <f t="shared" si="1225"/>
        <v/>
      </c>
      <c r="QB67" s="40" t="str">
        <f t="shared" si="1225"/>
        <v/>
      </c>
      <c r="QC67" s="40" t="str">
        <f t="shared" si="1225"/>
        <v/>
      </c>
      <c r="QD67" s="40" t="str">
        <f t="shared" si="1225"/>
        <v/>
      </c>
      <c r="QE67" s="40" t="str">
        <f t="shared" si="1225"/>
        <v/>
      </c>
      <c r="QF67" s="40" t="str">
        <f t="shared" si="1225"/>
        <v/>
      </c>
      <c r="QG67" s="40" t="str">
        <f t="shared" si="1225"/>
        <v/>
      </c>
      <c r="QH67" s="40" t="str">
        <f t="shared" si="1225"/>
        <v/>
      </c>
      <c r="QI67" s="40" t="str">
        <f t="shared" si="1225"/>
        <v/>
      </c>
      <c r="QJ67" s="41" t="str">
        <f t="shared" si="1225"/>
        <v/>
      </c>
      <c r="QK67" s="45"/>
      <c r="QL67" s="45"/>
      <c r="QM67" s="45"/>
      <c r="QN67" s="45"/>
      <c r="QO67" s="45"/>
      <c r="QP67" s="45"/>
      <c r="QQ67" s="45"/>
      <c r="QR67" s="45"/>
      <c r="QS67" s="45"/>
      <c r="QT67" s="45"/>
      <c r="QU67" s="45"/>
      <c r="QV67" s="45"/>
      <c r="QW67" s="45"/>
      <c r="QX67" s="45"/>
      <c r="QY67" s="45"/>
      <c r="QZ67" s="45"/>
      <c r="RA67" s="45"/>
      <c r="RB67" s="45"/>
      <c r="RC67" s="45"/>
      <c r="RD67" s="45"/>
      <c r="RE67" s="45"/>
      <c r="RF67" s="45"/>
      <c r="RG67" s="45"/>
      <c r="RH67" s="45"/>
      <c r="RI67" s="47">
        <f t="shared" si="1117"/>
        <v>0</v>
      </c>
      <c r="RJ67" s="40" t="str">
        <f t="shared" ref="RJ67:SH67" si="1226">IFERROR(QK67/QK$10,"")</f>
        <v/>
      </c>
      <c r="RK67" s="40" t="str">
        <f t="shared" si="1226"/>
        <v/>
      </c>
      <c r="RL67" s="40" t="str">
        <f t="shared" si="1226"/>
        <v/>
      </c>
      <c r="RM67" s="40" t="str">
        <f t="shared" si="1226"/>
        <v/>
      </c>
      <c r="RN67" s="40" t="str">
        <f t="shared" si="1226"/>
        <v/>
      </c>
      <c r="RO67" s="40" t="str">
        <f t="shared" si="1226"/>
        <v/>
      </c>
      <c r="RP67" s="40" t="str">
        <f t="shared" si="1226"/>
        <v/>
      </c>
      <c r="RQ67" s="40" t="str">
        <f t="shared" si="1226"/>
        <v/>
      </c>
      <c r="RR67" s="40" t="str">
        <f t="shared" si="1226"/>
        <v/>
      </c>
      <c r="RS67" s="40" t="str">
        <f t="shared" si="1226"/>
        <v/>
      </c>
      <c r="RT67" s="40" t="str">
        <f t="shared" si="1226"/>
        <v/>
      </c>
      <c r="RU67" s="40" t="str">
        <f t="shared" si="1226"/>
        <v/>
      </c>
      <c r="RV67" s="40" t="str">
        <f t="shared" si="1226"/>
        <v/>
      </c>
      <c r="RW67" s="40" t="str">
        <f t="shared" si="1226"/>
        <v/>
      </c>
      <c r="RX67" s="40" t="str">
        <f t="shared" si="1226"/>
        <v/>
      </c>
      <c r="RY67" s="40" t="str">
        <f t="shared" si="1226"/>
        <v/>
      </c>
      <c r="RZ67" s="40" t="str">
        <f t="shared" si="1226"/>
        <v/>
      </c>
      <c r="SA67" s="40" t="str">
        <f t="shared" si="1226"/>
        <v/>
      </c>
      <c r="SB67" s="40" t="str">
        <f t="shared" si="1226"/>
        <v/>
      </c>
      <c r="SC67" s="40" t="str">
        <f t="shared" si="1226"/>
        <v/>
      </c>
      <c r="SD67" s="40" t="str">
        <f t="shared" si="1226"/>
        <v/>
      </c>
      <c r="SE67" s="40" t="str">
        <f t="shared" si="1226"/>
        <v/>
      </c>
      <c r="SF67" s="40" t="str">
        <f t="shared" si="1226"/>
        <v/>
      </c>
      <c r="SG67" s="40" t="str">
        <f t="shared" si="1226"/>
        <v/>
      </c>
      <c r="SH67" s="41" t="str">
        <f t="shared" si="1226"/>
        <v/>
      </c>
      <c r="SI67" s="45"/>
      <c r="SJ67" s="45"/>
      <c r="SK67" s="45"/>
      <c r="SL67" s="45"/>
      <c r="SM67" s="45"/>
      <c r="SN67" s="45"/>
      <c r="SO67" s="45"/>
      <c r="SP67" s="45"/>
      <c r="SQ67" s="45"/>
      <c r="SR67" s="45"/>
      <c r="SS67" s="45"/>
      <c r="ST67" s="45"/>
      <c r="SU67" s="45"/>
      <c r="SV67" s="45"/>
      <c r="SW67" s="45"/>
      <c r="SX67" s="45"/>
      <c r="SY67" s="45"/>
      <c r="SZ67" s="45"/>
      <c r="TA67" s="45"/>
      <c r="TB67" s="45"/>
      <c r="TC67" s="45"/>
      <c r="TD67" s="45"/>
      <c r="TE67" s="45"/>
      <c r="TF67" s="45"/>
      <c r="TG67" s="47">
        <f t="shared" si="1119"/>
        <v>0</v>
      </c>
      <c r="TH67" s="40" t="str">
        <f t="shared" ref="TH67:UA67" si="1227">IFERROR(SI67/SI$10,"")</f>
        <v/>
      </c>
      <c r="TI67" s="40" t="str">
        <f t="shared" si="1227"/>
        <v/>
      </c>
      <c r="TJ67" s="40" t="str">
        <f t="shared" si="1227"/>
        <v/>
      </c>
      <c r="TK67" s="40" t="str">
        <f t="shared" si="1227"/>
        <v/>
      </c>
      <c r="TL67" s="40" t="str">
        <f t="shared" si="1227"/>
        <v/>
      </c>
      <c r="TM67" s="40" t="str">
        <f t="shared" si="1227"/>
        <v/>
      </c>
      <c r="TN67" s="40" t="str">
        <f t="shared" si="1227"/>
        <v/>
      </c>
      <c r="TO67" s="40" t="str">
        <f t="shared" si="1227"/>
        <v/>
      </c>
      <c r="TP67" s="40" t="str">
        <f t="shared" si="1227"/>
        <v/>
      </c>
      <c r="TQ67" s="40" t="str">
        <f t="shared" si="1227"/>
        <v/>
      </c>
      <c r="TR67" s="40" t="str">
        <f t="shared" si="1227"/>
        <v/>
      </c>
      <c r="TS67" s="40" t="str">
        <f t="shared" si="1227"/>
        <v/>
      </c>
      <c r="TT67" s="40" t="str">
        <f t="shared" si="1227"/>
        <v/>
      </c>
      <c r="TU67" s="40" t="str">
        <f t="shared" si="1227"/>
        <v/>
      </c>
      <c r="TV67" s="40" t="str">
        <f t="shared" si="1227"/>
        <v/>
      </c>
      <c r="TW67" s="40" t="str">
        <f t="shared" si="1227"/>
        <v/>
      </c>
      <c r="TX67" s="40" t="str">
        <f t="shared" si="1227"/>
        <v/>
      </c>
      <c r="TY67" s="40" t="str">
        <f t="shared" si="1227"/>
        <v/>
      </c>
      <c r="TZ67" s="40" t="str">
        <f t="shared" si="1227"/>
        <v/>
      </c>
      <c r="UA67" s="40" t="str">
        <f t="shared" si="1227"/>
        <v/>
      </c>
      <c r="UB67" s="40" t="str">
        <f t="shared" ref="UB67:UG67" si="1228">IFERROR(TB67/TB$10,"")</f>
        <v/>
      </c>
      <c r="UC67" s="40" t="str">
        <f t="shared" si="1228"/>
        <v/>
      </c>
      <c r="UD67" s="40" t="str">
        <f t="shared" si="1228"/>
        <v/>
      </c>
      <c r="UE67" s="40" t="str">
        <f t="shared" si="1228"/>
        <v/>
      </c>
      <c r="UF67" s="40" t="str">
        <f t="shared" si="1228"/>
        <v/>
      </c>
      <c r="UG67" s="41" t="str">
        <f t="shared" si="1228"/>
        <v/>
      </c>
      <c r="UH67" s="45"/>
      <c r="UI67" s="45"/>
      <c r="UJ67" s="45"/>
      <c r="UK67" s="45"/>
      <c r="UL67" s="45"/>
      <c r="UM67" s="45"/>
      <c r="UN67" s="45"/>
      <c r="UO67" s="45"/>
      <c r="UP67" s="45"/>
      <c r="UQ67" s="45"/>
      <c r="UR67" s="45"/>
      <c r="US67" s="45"/>
      <c r="UT67" s="45"/>
      <c r="UU67" s="45"/>
      <c r="UV67" s="45"/>
      <c r="UW67" s="45"/>
      <c r="UX67" s="45"/>
      <c r="UY67" s="45"/>
      <c r="UZ67" s="45"/>
      <c r="VA67" s="45"/>
      <c r="VB67" s="45"/>
      <c r="VC67" s="45"/>
      <c r="VD67" s="45"/>
      <c r="VE67" s="45"/>
      <c r="VF67" s="47">
        <f t="shared" si="1122"/>
        <v>0</v>
      </c>
      <c r="VG67" s="40" t="str">
        <f t="shared" ref="VG67:WE67" si="1229">IFERROR(UH67/UH$10,"")</f>
        <v/>
      </c>
      <c r="VH67" s="40" t="str">
        <f t="shared" si="1229"/>
        <v/>
      </c>
      <c r="VI67" s="40" t="str">
        <f t="shared" si="1229"/>
        <v/>
      </c>
      <c r="VJ67" s="40" t="str">
        <f t="shared" si="1229"/>
        <v/>
      </c>
      <c r="VK67" s="40" t="str">
        <f t="shared" si="1229"/>
        <v/>
      </c>
      <c r="VL67" s="40" t="str">
        <f t="shared" si="1229"/>
        <v/>
      </c>
      <c r="VM67" s="40" t="str">
        <f t="shared" si="1229"/>
        <v/>
      </c>
      <c r="VN67" s="40" t="str">
        <f t="shared" si="1229"/>
        <v/>
      </c>
      <c r="VO67" s="40" t="str">
        <f t="shared" si="1229"/>
        <v/>
      </c>
      <c r="VP67" s="40" t="str">
        <f t="shared" si="1229"/>
        <v/>
      </c>
      <c r="VQ67" s="40" t="str">
        <f t="shared" si="1229"/>
        <v/>
      </c>
      <c r="VR67" s="40" t="str">
        <f t="shared" si="1229"/>
        <v/>
      </c>
      <c r="VS67" s="40" t="str">
        <f t="shared" si="1229"/>
        <v/>
      </c>
      <c r="VT67" s="40" t="str">
        <f t="shared" si="1229"/>
        <v/>
      </c>
      <c r="VU67" s="40" t="str">
        <f t="shared" si="1229"/>
        <v/>
      </c>
      <c r="VV67" s="40" t="str">
        <f t="shared" si="1229"/>
        <v/>
      </c>
      <c r="VW67" s="40" t="str">
        <f t="shared" si="1229"/>
        <v/>
      </c>
      <c r="VX67" s="40" t="str">
        <f t="shared" si="1229"/>
        <v/>
      </c>
      <c r="VY67" s="40" t="str">
        <f t="shared" si="1229"/>
        <v/>
      </c>
      <c r="VZ67" s="40" t="str">
        <f t="shared" si="1229"/>
        <v/>
      </c>
      <c r="WA67" s="40" t="str">
        <f t="shared" si="1229"/>
        <v/>
      </c>
      <c r="WB67" s="40" t="str">
        <f t="shared" si="1229"/>
        <v/>
      </c>
      <c r="WC67" s="40" t="str">
        <f t="shared" si="1229"/>
        <v/>
      </c>
      <c r="WD67" s="40" t="str">
        <f t="shared" si="1229"/>
        <v/>
      </c>
      <c r="WE67" s="41" t="str">
        <f t="shared" si="1229"/>
        <v/>
      </c>
      <c r="WF67" s="45">
        <f t="shared" ref="WF67:XC67" si="1230">SUMIF($C$2:$WE$2,WF$2,$C67:$WE67)</f>
        <v>0</v>
      </c>
      <c r="WG67" s="45">
        <f t="shared" si="1230"/>
        <v>0</v>
      </c>
      <c r="WH67" s="45">
        <f t="shared" si="1230"/>
        <v>0</v>
      </c>
      <c r="WI67" s="45">
        <f t="shared" si="1230"/>
        <v>0</v>
      </c>
      <c r="WJ67" s="45">
        <f t="shared" si="1230"/>
        <v>0</v>
      </c>
      <c r="WK67" s="45">
        <f t="shared" si="1230"/>
        <v>0</v>
      </c>
      <c r="WL67" s="45">
        <f t="shared" si="1230"/>
        <v>0</v>
      </c>
      <c r="WM67" s="45">
        <f t="shared" si="1230"/>
        <v>0</v>
      </c>
      <c r="WN67" s="45">
        <f t="shared" si="1230"/>
        <v>0</v>
      </c>
      <c r="WO67" s="45">
        <f t="shared" si="1230"/>
        <v>0</v>
      </c>
      <c r="WP67" s="45">
        <f t="shared" si="1230"/>
        <v>0</v>
      </c>
      <c r="WQ67" s="45">
        <f t="shared" si="1230"/>
        <v>0</v>
      </c>
      <c r="WR67" s="45">
        <f t="shared" si="1230"/>
        <v>0</v>
      </c>
      <c r="WS67" s="45">
        <f t="shared" si="1230"/>
        <v>0</v>
      </c>
      <c r="WT67" s="45">
        <f t="shared" si="1230"/>
        <v>0</v>
      </c>
      <c r="WU67" s="45">
        <f t="shared" si="1230"/>
        <v>0</v>
      </c>
      <c r="WV67" s="45">
        <f t="shared" si="1230"/>
        <v>0</v>
      </c>
      <c r="WW67" s="45">
        <f t="shared" si="1230"/>
        <v>0</v>
      </c>
      <c r="WX67" s="45">
        <f t="shared" si="1230"/>
        <v>0</v>
      </c>
      <c r="WY67" s="45">
        <f t="shared" si="1230"/>
        <v>0</v>
      </c>
      <c r="WZ67" s="45">
        <f t="shared" si="1230"/>
        <v>0</v>
      </c>
      <c r="XA67" s="45">
        <f t="shared" si="1230"/>
        <v>0</v>
      </c>
      <c r="XB67" s="45">
        <f t="shared" si="1230"/>
        <v>0</v>
      </c>
      <c r="XC67" s="45">
        <f t="shared" si="1230"/>
        <v>0</v>
      </c>
      <c r="XD67" s="47">
        <f t="shared" si="1125"/>
        <v>0</v>
      </c>
      <c r="XE67" s="40">
        <f t="shared" ref="XE67:YC67" si="1231">IFERROR(WF67/WF$10,"")</f>
        <v>0</v>
      </c>
      <c r="XF67" s="40">
        <f t="shared" si="1231"/>
        <v>0</v>
      </c>
      <c r="XG67" s="40">
        <f t="shared" si="1231"/>
        <v>0</v>
      </c>
      <c r="XH67" s="40">
        <f t="shared" si="1231"/>
        <v>0</v>
      </c>
      <c r="XI67" s="40">
        <f t="shared" si="1231"/>
        <v>0</v>
      </c>
      <c r="XJ67" s="40">
        <f t="shared" si="1231"/>
        <v>0</v>
      </c>
      <c r="XK67" s="40">
        <f t="shared" si="1231"/>
        <v>0</v>
      </c>
      <c r="XL67" s="40">
        <f t="shared" si="1231"/>
        <v>0</v>
      </c>
      <c r="XM67" s="40">
        <f t="shared" si="1231"/>
        <v>0</v>
      </c>
      <c r="XN67" s="40">
        <f t="shared" si="1231"/>
        <v>0</v>
      </c>
      <c r="XO67" s="40">
        <f t="shared" si="1231"/>
        <v>0</v>
      </c>
      <c r="XP67" s="40">
        <f t="shared" si="1231"/>
        <v>0</v>
      </c>
      <c r="XQ67" s="40">
        <f t="shared" si="1231"/>
        <v>0</v>
      </c>
      <c r="XR67" s="40">
        <f t="shared" si="1231"/>
        <v>0</v>
      </c>
      <c r="XS67" s="40">
        <f t="shared" si="1231"/>
        <v>0</v>
      </c>
      <c r="XT67" s="40">
        <f t="shared" si="1231"/>
        <v>0</v>
      </c>
      <c r="XU67" s="40">
        <f t="shared" si="1231"/>
        <v>0</v>
      </c>
      <c r="XV67" s="40">
        <f t="shared" si="1231"/>
        <v>0</v>
      </c>
      <c r="XW67" s="40">
        <f t="shared" si="1231"/>
        <v>0</v>
      </c>
      <c r="XX67" s="40">
        <f t="shared" si="1231"/>
        <v>0</v>
      </c>
      <c r="XY67" s="40">
        <f t="shared" si="1231"/>
        <v>0</v>
      </c>
      <c r="XZ67" s="40">
        <f t="shared" si="1231"/>
        <v>0</v>
      </c>
      <c r="YA67" s="40">
        <f t="shared" si="1231"/>
        <v>0</v>
      </c>
      <c r="YB67" s="40" t="str">
        <f t="shared" si="1231"/>
        <v/>
      </c>
      <c r="YC67" s="41">
        <f t="shared" si="1231"/>
        <v>0</v>
      </c>
    </row>
    <row r="68" s="18" customFormat="1" customHeight="1" spans="1:653">
      <c r="A68" s="67"/>
      <c r="B68" s="68" t="s">
        <v>122</v>
      </c>
      <c r="C68" s="45"/>
      <c r="D68" s="45"/>
      <c r="E68" s="45"/>
      <c r="F68" s="45"/>
      <c r="G68" s="45"/>
      <c r="H68" s="45"/>
      <c r="I68" s="45"/>
      <c r="J68" s="45"/>
      <c r="K68" s="45"/>
      <c r="L68" s="46"/>
      <c r="M68" s="45"/>
      <c r="N68" s="45"/>
      <c r="O68" s="45"/>
      <c r="P68" s="45"/>
      <c r="Q68" s="46"/>
      <c r="R68" s="45"/>
      <c r="S68" s="40" t="str">
        <f>IFERROR(#REF!/#REF!,"")</f>
        <v/>
      </c>
      <c r="T68" s="45"/>
      <c r="U68" s="45"/>
      <c r="V68" s="45"/>
      <c r="W68" s="45"/>
      <c r="X68" s="46"/>
      <c r="Y68" s="45"/>
      <c r="Z68" s="45"/>
      <c r="AA68" s="47">
        <f t="shared" si="1099"/>
        <v>0</v>
      </c>
      <c r="AB68" s="40">
        <f t="shared" ref="AB68:AZ68" si="1232">IFERROR(C68/C$10,"")</f>
        <v>0</v>
      </c>
      <c r="AC68" s="40">
        <f t="shared" si="1232"/>
        <v>0</v>
      </c>
      <c r="AD68" s="40">
        <f t="shared" si="1232"/>
        <v>0</v>
      </c>
      <c r="AE68" s="40">
        <f t="shared" si="1232"/>
        <v>0</v>
      </c>
      <c r="AF68" s="40">
        <f t="shared" si="1232"/>
        <v>0</v>
      </c>
      <c r="AG68" s="40">
        <f t="shared" si="1232"/>
        <v>0</v>
      </c>
      <c r="AH68" s="40">
        <f t="shared" si="1232"/>
        <v>0</v>
      </c>
      <c r="AI68" s="40">
        <f t="shared" si="1232"/>
        <v>0</v>
      </c>
      <c r="AJ68" s="40">
        <f t="shared" si="1232"/>
        <v>0</v>
      </c>
      <c r="AK68" s="40">
        <f t="shared" si="1232"/>
        <v>0</v>
      </c>
      <c r="AL68" s="40">
        <f t="shared" si="1232"/>
        <v>0</v>
      </c>
      <c r="AM68" s="40">
        <f t="shared" si="1232"/>
        <v>0</v>
      </c>
      <c r="AN68" s="40">
        <f t="shared" si="1232"/>
        <v>0</v>
      </c>
      <c r="AO68" s="40">
        <f t="shared" si="1232"/>
        <v>0</v>
      </c>
      <c r="AP68" s="40">
        <f t="shared" si="1232"/>
        <v>0</v>
      </c>
      <c r="AQ68" s="40">
        <f t="shared" si="1232"/>
        <v>0</v>
      </c>
      <c r="AR68" s="40" t="str">
        <f t="shared" si="1232"/>
        <v/>
      </c>
      <c r="AS68" s="40">
        <f t="shared" si="1232"/>
        <v>0</v>
      </c>
      <c r="AT68" s="40">
        <f t="shared" si="1232"/>
        <v>0</v>
      </c>
      <c r="AU68" s="40">
        <f t="shared" si="1232"/>
        <v>0</v>
      </c>
      <c r="AV68" s="40" t="str">
        <f t="shared" si="1232"/>
        <v/>
      </c>
      <c r="AW68" s="40" t="str">
        <f t="shared" si="1232"/>
        <v/>
      </c>
      <c r="AX68" s="40" t="str">
        <f t="shared" si="1232"/>
        <v/>
      </c>
      <c r="AY68" s="40" t="str">
        <f t="shared" si="1232"/>
        <v/>
      </c>
      <c r="AZ68" s="41">
        <f t="shared" si="1232"/>
        <v>0</v>
      </c>
      <c r="BA68" s="45"/>
      <c r="BB68" s="45"/>
      <c r="BC68" s="45"/>
      <c r="BD68" s="45"/>
      <c r="BE68" s="45"/>
      <c r="BF68" s="45"/>
      <c r="BG68" s="45"/>
      <c r="BH68" s="45"/>
      <c r="BI68" s="45"/>
      <c r="BJ68" s="46"/>
      <c r="BK68" s="45"/>
      <c r="BL68" s="45"/>
      <c r="BM68" s="45"/>
      <c r="BN68" s="45"/>
      <c r="BO68" s="46"/>
      <c r="BP68" s="45"/>
      <c r="BQ68" s="40" t="str">
        <f>IFERROR(#REF!/#REF!,"")</f>
        <v/>
      </c>
      <c r="BR68" s="46"/>
      <c r="BS68" s="46"/>
      <c r="BT68" s="46"/>
      <c r="BU68" s="45"/>
      <c r="BV68" s="45"/>
      <c r="BW68" s="45"/>
      <c r="BX68" s="45"/>
      <c r="BY68" s="47">
        <f t="shared" si="1101"/>
        <v>0</v>
      </c>
      <c r="BZ68" s="40">
        <f t="shared" ref="BZ68:CX68" si="1233">IFERROR(BA68/BA$10,"")</f>
        <v>0</v>
      </c>
      <c r="CA68" s="40">
        <f t="shared" si="1233"/>
        <v>0</v>
      </c>
      <c r="CB68" s="40">
        <f t="shared" si="1233"/>
        <v>0</v>
      </c>
      <c r="CC68" s="40">
        <f t="shared" si="1233"/>
        <v>0</v>
      </c>
      <c r="CD68" s="40">
        <f t="shared" si="1233"/>
        <v>0</v>
      </c>
      <c r="CE68" s="40">
        <f t="shared" si="1233"/>
        <v>0</v>
      </c>
      <c r="CF68" s="40">
        <f t="shared" si="1233"/>
        <v>0</v>
      </c>
      <c r="CG68" s="40">
        <f t="shared" si="1233"/>
        <v>0</v>
      </c>
      <c r="CH68" s="40">
        <f t="shared" si="1233"/>
        <v>0</v>
      </c>
      <c r="CI68" s="40">
        <f t="shared" si="1233"/>
        <v>0</v>
      </c>
      <c r="CJ68" s="40">
        <f t="shared" si="1233"/>
        <v>0</v>
      </c>
      <c r="CK68" s="40">
        <f t="shared" si="1233"/>
        <v>0</v>
      </c>
      <c r="CL68" s="40">
        <f t="shared" si="1233"/>
        <v>0</v>
      </c>
      <c r="CM68" s="40">
        <f t="shared" si="1233"/>
        <v>0</v>
      </c>
      <c r="CN68" s="40">
        <f t="shared" si="1233"/>
        <v>0</v>
      </c>
      <c r="CO68" s="40">
        <f t="shared" si="1233"/>
        <v>0</v>
      </c>
      <c r="CP68" s="40" t="str">
        <f t="shared" si="1233"/>
        <v/>
      </c>
      <c r="CQ68" s="40">
        <f t="shared" si="1233"/>
        <v>0</v>
      </c>
      <c r="CR68" s="40">
        <f t="shared" si="1233"/>
        <v>0</v>
      </c>
      <c r="CS68" s="40">
        <f t="shared" si="1233"/>
        <v>0</v>
      </c>
      <c r="CT68" s="40" t="str">
        <f t="shared" si="1233"/>
        <v/>
      </c>
      <c r="CU68" s="40" t="str">
        <f t="shared" si="1233"/>
        <v/>
      </c>
      <c r="CV68" s="40" t="str">
        <f t="shared" si="1233"/>
        <v/>
      </c>
      <c r="CW68" s="40" t="str">
        <f t="shared" si="1233"/>
        <v/>
      </c>
      <c r="CX68" s="41">
        <f t="shared" si="1233"/>
        <v>0</v>
      </c>
      <c r="CY68" s="48"/>
      <c r="CZ68" s="45"/>
      <c r="DA68" s="45"/>
      <c r="DB68" s="45"/>
      <c r="DC68" s="45"/>
      <c r="DD68" s="45"/>
      <c r="DE68" s="45"/>
      <c r="DF68" s="45"/>
      <c r="DG68" s="45"/>
      <c r="DH68" s="46"/>
      <c r="DI68" s="45"/>
      <c r="DJ68" s="45"/>
      <c r="DK68" s="45"/>
      <c r="DL68" s="45"/>
      <c r="DM68" s="46"/>
      <c r="DN68" s="45"/>
      <c r="DO68" s="45"/>
      <c r="DP68" s="46"/>
      <c r="DQ68" s="46"/>
      <c r="DR68" s="46"/>
      <c r="DS68" s="45"/>
      <c r="DT68" s="45"/>
      <c r="DU68" s="45"/>
      <c r="DV68" s="45"/>
      <c r="DW68" s="47">
        <f t="shared" si="1103"/>
        <v>0</v>
      </c>
      <c r="DX68" s="40">
        <f t="shared" ref="DX68:EV68" si="1234">IFERROR(CY68/CY$10,"")</f>
        <v>0</v>
      </c>
      <c r="DY68" s="40">
        <f t="shared" si="1234"/>
        <v>0</v>
      </c>
      <c r="DZ68" s="40">
        <f t="shared" si="1234"/>
        <v>0</v>
      </c>
      <c r="EA68" s="40">
        <f t="shared" si="1234"/>
        <v>0</v>
      </c>
      <c r="EB68" s="40">
        <f t="shared" si="1234"/>
        <v>0</v>
      </c>
      <c r="EC68" s="40">
        <f t="shared" si="1234"/>
        <v>0</v>
      </c>
      <c r="ED68" s="40">
        <f t="shared" si="1234"/>
        <v>0</v>
      </c>
      <c r="EE68" s="40">
        <f t="shared" si="1234"/>
        <v>0</v>
      </c>
      <c r="EF68" s="40">
        <f t="shared" si="1234"/>
        <v>0</v>
      </c>
      <c r="EG68" s="40">
        <f t="shared" si="1234"/>
        <v>0</v>
      </c>
      <c r="EH68" s="40">
        <f t="shared" si="1234"/>
        <v>0</v>
      </c>
      <c r="EI68" s="40">
        <f t="shared" si="1234"/>
        <v>0</v>
      </c>
      <c r="EJ68" s="40">
        <f t="shared" si="1234"/>
        <v>0</v>
      </c>
      <c r="EK68" s="40">
        <f t="shared" si="1234"/>
        <v>0</v>
      </c>
      <c r="EL68" s="40">
        <f t="shared" si="1234"/>
        <v>0</v>
      </c>
      <c r="EM68" s="40">
        <f t="shared" si="1234"/>
        <v>0</v>
      </c>
      <c r="EN68" s="40">
        <f t="shared" si="1234"/>
        <v>0</v>
      </c>
      <c r="EO68" s="40">
        <f t="shared" si="1234"/>
        <v>0</v>
      </c>
      <c r="EP68" s="40">
        <f t="shared" si="1234"/>
        <v>0</v>
      </c>
      <c r="EQ68" s="40">
        <f t="shared" si="1234"/>
        <v>0</v>
      </c>
      <c r="ER68" s="40" t="str">
        <f t="shared" si="1234"/>
        <v/>
      </c>
      <c r="ES68" s="40" t="str">
        <f t="shared" si="1234"/>
        <v/>
      </c>
      <c r="ET68" s="40" t="str">
        <f t="shared" si="1234"/>
        <v/>
      </c>
      <c r="EU68" s="40" t="str">
        <f t="shared" si="1234"/>
        <v/>
      </c>
      <c r="EV68" s="41">
        <f t="shared" si="1234"/>
        <v>0</v>
      </c>
      <c r="EW68" s="45"/>
      <c r="EX68" s="45"/>
      <c r="EY68" s="45"/>
      <c r="EZ68" s="45"/>
      <c r="FA68" s="45"/>
      <c r="FB68" s="45"/>
      <c r="FC68" s="45"/>
      <c r="FD68" s="45"/>
      <c r="FE68" s="45"/>
      <c r="FF68" s="46"/>
      <c r="FG68" s="45"/>
      <c r="FH68" s="45"/>
      <c r="FI68" s="45"/>
      <c r="FJ68" s="45"/>
      <c r="FK68" s="46"/>
      <c r="FL68" s="45"/>
      <c r="FM68" s="45"/>
      <c r="FN68" s="46"/>
      <c r="FO68" s="46"/>
      <c r="FP68" s="46"/>
      <c r="FQ68" s="45"/>
      <c r="FR68" s="45"/>
      <c r="FS68" s="45"/>
      <c r="FT68" s="45"/>
      <c r="FU68" s="47">
        <f t="shared" si="1105"/>
        <v>0</v>
      </c>
      <c r="FV68" s="40">
        <f t="shared" ref="FV68:GT68" si="1235">IFERROR(EW68/EW$10,"")</f>
        <v>0</v>
      </c>
      <c r="FW68" s="40">
        <f t="shared" si="1235"/>
        <v>0</v>
      </c>
      <c r="FX68" s="40">
        <f t="shared" si="1235"/>
        <v>0</v>
      </c>
      <c r="FY68" s="40">
        <f t="shared" si="1235"/>
        <v>0</v>
      </c>
      <c r="FZ68" s="40">
        <f t="shared" si="1235"/>
        <v>0</v>
      </c>
      <c r="GA68" s="40">
        <f t="shared" si="1235"/>
        <v>0</v>
      </c>
      <c r="GB68" s="40">
        <f t="shared" si="1235"/>
        <v>0</v>
      </c>
      <c r="GC68" s="40">
        <f t="shared" si="1235"/>
        <v>0</v>
      </c>
      <c r="GD68" s="40">
        <f t="shared" si="1235"/>
        <v>0</v>
      </c>
      <c r="GE68" s="40">
        <f t="shared" si="1235"/>
        <v>0</v>
      </c>
      <c r="GF68" s="40">
        <f t="shared" si="1235"/>
        <v>0</v>
      </c>
      <c r="GG68" s="40">
        <f t="shared" si="1235"/>
        <v>0</v>
      </c>
      <c r="GH68" s="40">
        <f t="shared" si="1235"/>
        <v>0</v>
      </c>
      <c r="GI68" s="40">
        <f t="shared" si="1235"/>
        <v>0</v>
      </c>
      <c r="GJ68" s="40">
        <f t="shared" si="1235"/>
        <v>0</v>
      </c>
      <c r="GK68" s="40">
        <f t="shared" si="1235"/>
        <v>0</v>
      </c>
      <c r="GL68" s="40">
        <f t="shared" si="1235"/>
        <v>0</v>
      </c>
      <c r="GM68" s="40">
        <f t="shared" si="1235"/>
        <v>0</v>
      </c>
      <c r="GN68" s="40">
        <f t="shared" si="1235"/>
        <v>0</v>
      </c>
      <c r="GO68" s="40">
        <f t="shared" si="1235"/>
        <v>0</v>
      </c>
      <c r="GP68" s="40" t="str">
        <f t="shared" si="1235"/>
        <v/>
      </c>
      <c r="GQ68" s="40" t="str">
        <f t="shared" si="1235"/>
        <v/>
      </c>
      <c r="GR68" s="40" t="str">
        <f t="shared" si="1235"/>
        <v/>
      </c>
      <c r="GS68" s="40" t="str">
        <f t="shared" si="1235"/>
        <v/>
      </c>
      <c r="GT68" s="41">
        <f t="shared" si="1235"/>
        <v>0</v>
      </c>
      <c r="GU68" s="45"/>
      <c r="GV68" s="45"/>
      <c r="GW68" s="45"/>
      <c r="GX68" s="45"/>
      <c r="GY68" s="45"/>
      <c r="GZ68" s="45"/>
      <c r="HA68" s="45"/>
      <c r="HB68" s="45"/>
      <c r="HC68" s="45"/>
      <c r="HD68" s="46"/>
      <c r="HE68" s="45"/>
      <c r="HF68" s="45"/>
      <c r="HG68" s="45"/>
      <c r="HH68" s="45"/>
      <c r="HI68" s="46"/>
      <c r="HJ68" s="45"/>
      <c r="HK68" s="45"/>
      <c r="HL68" s="46"/>
      <c r="HM68" s="46"/>
      <c r="HN68" s="46"/>
      <c r="HO68" s="45"/>
      <c r="HP68" s="46"/>
      <c r="HQ68" s="45"/>
      <c r="HR68" s="45"/>
      <c r="HS68" s="47">
        <f t="shared" si="1107"/>
        <v>0</v>
      </c>
      <c r="HT68" s="40">
        <f t="shared" ref="HT68:IR68" si="1236">IFERROR(GU68/GU$10,"")</f>
        <v>0</v>
      </c>
      <c r="HU68" s="40">
        <f t="shared" si="1236"/>
        <v>0</v>
      </c>
      <c r="HV68" s="40">
        <f t="shared" si="1236"/>
        <v>0</v>
      </c>
      <c r="HW68" s="40">
        <f t="shared" si="1236"/>
        <v>0</v>
      </c>
      <c r="HX68" s="40">
        <f t="shared" si="1236"/>
        <v>0</v>
      </c>
      <c r="HY68" s="40">
        <f t="shared" si="1236"/>
        <v>0</v>
      </c>
      <c r="HZ68" s="40">
        <f t="shared" si="1236"/>
        <v>0</v>
      </c>
      <c r="IA68" s="40">
        <f t="shared" si="1236"/>
        <v>0</v>
      </c>
      <c r="IB68" s="40">
        <f t="shared" si="1236"/>
        <v>0</v>
      </c>
      <c r="IC68" s="40">
        <f t="shared" si="1236"/>
        <v>0</v>
      </c>
      <c r="ID68" s="40">
        <f t="shared" si="1236"/>
        <v>0</v>
      </c>
      <c r="IE68" s="40">
        <f t="shared" si="1236"/>
        <v>0</v>
      </c>
      <c r="IF68" s="40" t="str">
        <f t="shared" si="1236"/>
        <v/>
      </c>
      <c r="IG68" s="40">
        <f t="shared" si="1236"/>
        <v>0</v>
      </c>
      <c r="IH68" s="40">
        <f t="shared" si="1236"/>
        <v>0</v>
      </c>
      <c r="II68" s="40">
        <f t="shared" si="1236"/>
        <v>0</v>
      </c>
      <c r="IJ68" s="40">
        <f t="shared" si="1236"/>
        <v>0</v>
      </c>
      <c r="IK68" s="40">
        <f t="shared" si="1236"/>
        <v>0</v>
      </c>
      <c r="IL68" s="40">
        <f t="shared" si="1236"/>
        <v>0</v>
      </c>
      <c r="IM68" s="40">
        <f t="shared" si="1236"/>
        <v>0</v>
      </c>
      <c r="IN68" s="40">
        <f t="shared" si="1236"/>
        <v>0</v>
      </c>
      <c r="IO68" s="40">
        <f t="shared" si="1236"/>
        <v>0</v>
      </c>
      <c r="IP68" s="40" t="str">
        <f t="shared" si="1236"/>
        <v/>
      </c>
      <c r="IQ68" s="40" t="str">
        <f t="shared" si="1236"/>
        <v/>
      </c>
      <c r="IR68" s="41">
        <f t="shared" si="1236"/>
        <v>0</v>
      </c>
      <c r="IS68" s="45"/>
      <c r="IT68" s="45"/>
      <c r="IU68" s="45"/>
      <c r="IV68" s="45"/>
      <c r="IW68" s="45"/>
      <c r="IX68" s="45"/>
      <c r="IY68" s="45"/>
      <c r="IZ68" s="45"/>
      <c r="JA68" s="45"/>
      <c r="JB68" s="46"/>
      <c r="JC68" s="45"/>
      <c r="JD68" s="45"/>
      <c r="JE68" s="45"/>
      <c r="JF68" s="45"/>
      <c r="JG68" s="46"/>
      <c r="JH68" s="45"/>
      <c r="JI68" s="45"/>
      <c r="JJ68" s="46"/>
      <c r="JK68" s="46"/>
      <c r="JL68" s="46"/>
      <c r="JM68" s="45"/>
      <c r="JN68" s="46"/>
      <c r="JO68" s="45"/>
      <c r="JP68" s="45"/>
      <c r="JQ68" s="47">
        <f t="shared" si="1109"/>
        <v>0</v>
      </c>
      <c r="JR68" s="40">
        <f t="shared" ref="JR68:KP68" si="1237">IFERROR(IS68/IS$10,"")</f>
        <v>0</v>
      </c>
      <c r="JS68" s="40">
        <f t="shared" si="1237"/>
        <v>0</v>
      </c>
      <c r="JT68" s="40">
        <f t="shared" si="1237"/>
        <v>0</v>
      </c>
      <c r="JU68" s="40">
        <f t="shared" si="1237"/>
        <v>0</v>
      </c>
      <c r="JV68" s="40">
        <f t="shared" si="1237"/>
        <v>0</v>
      </c>
      <c r="JW68" s="40">
        <f t="shared" si="1237"/>
        <v>0</v>
      </c>
      <c r="JX68" s="40">
        <f t="shared" si="1237"/>
        <v>0</v>
      </c>
      <c r="JY68" s="40">
        <f t="shared" si="1237"/>
        <v>0</v>
      </c>
      <c r="JZ68" s="40">
        <f t="shared" si="1237"/>
        <v>0</v>
      </c>
      <c r="KA68" s="40">
        <f t="shared" si="1237"/>
        <v>0</v>
      </c>
      <c r="KB68" s="40">
        <f t="shared" si="1237"/>
        <v>0</v>
      </c>
      <c r="KC68" s="40">
        <f t="shared" si="1237"/>
        <v>0</v>
      </c>
      <c r="KD68" s="40" t="str">
        <f t="shared" si="1237"/>
        <v/>
      </c>
      <c r="KE68" s="40">
        <f t="shared" si="1237"/>
        <v>0</v>
      </c>
      <c r="KF68" s="40">
        <f t="shared" si="1237"/>
        <v>0</v>
      </c>
      <c r="KG68" s="40" t="str">
        <f t="shared" si="1237"/>
        <v/>
      </c>
      <c r="KH68" s="40">
        <f t="shared" si="1237"/>
        <v>0</v>
      </c>
      <c r="KI68" s="40">
        <f t="shared" si="1237"/>
        <v>0</v>
      </c>
      <c r="KJ68" s="40">
        <f t="shared" si="1237"/>
        <v>0</v>
      </c>
      <c r="KK68" s="40">
        <f t="shared" si="1237"/>
        <v>0</v>
      </c>
      <c r="KL68" s="40">
        <f t="shared" si="1237"/>
        <v>0</v>
      </c>
      <c r="KM68" s="40">
        <f t="shared" si="1237"/>
        <v>0</v>
      </c>
      <c r="KN68" s="40">
        <f t="shared" si="1237"/>
        <v>0</v>
      </c>
      <c r="KO68" s="40" t="str">
        <f t="shared" si="1237"/>
        <v/>
      </c>
      <c r="KP68" s="41">
        <f t="shared" si="1237"/>
        <v>0</v>
      </c>
      <c r="KQ68" s="45"/>
      <c r="KR68" s="45"/>
      <c r="KS68" s="45"/>
      <c r="KT68" s="45"/>
      <c r="KU68" s="45"/>
      <c r="KV68" s="45"/>
      <c r="KW68" s="45"/>
      <c r="KX68" s="45"/>
      <c r="KY68" s="45"/>
      <c r="KZ68" s="45"/>
      <c r="LA68" s="45"/>
      <c r="LB68" s="45"/>
      <c r="LC68" s="45"/>
      <c r="LD68" s="45"/>
      <c r="LE68" s="45"/>
      <c r="LF68" s="45"/>
      <c r="LG68" s="45"/>
      <c r="LH68" s="45"/>
      <c r="LI68" s="45"/>
      <c r="LJ68" s="45"/>
      <c r="LK68" s="45"/>
      <c r="LL68" s="45"/>
      <c r="LM68" s="45"/>
      <c r="LN68" s="45"/>
      <c r="LO68" s="47">
        <f t="shared" si="1111"/>
        <v>0</v>
      </c>
      <c r="LP68" s="40" t="str">
        <f t="shared" ref="LP68:MN68" si="1238">IFERROR(KQ68/KQ$10,"")</f>
        <v/>
      </c>
      <c r="LQ68" s="40" t="str">
        <f t="shared" si="1238"/>
        <v/>
      </c>
      <c r="LR68" s="40" t="str">
        <f t="shared" si="1238"/>
        <v/>
      </c>
      <c r="LS68" s="40" t="str">
        <f t="shared" si="1238"/>
        <v/>
      </c>
      <c r="LT68" s="40" t="str">
        <f t="shared" si="1238"/>
        <v/>
      </c>
      <c r="LU68" s="40" t="str">
        <f t="shared" si="1238"/>
        <v/>
      </c>
      <c r="LV68" s="40" t="str">
        <f t="shared" si="1238"/>
        <v/>
      </c>
      <c r="LW68" s="40" t="str">
        <f t="shared" si="1238"/>
        <v/>
      </c>
      <c r="LX68" s="40" t="str">
        <f t="shared" si="1238"/>
        <v/>
      </c>
      <c r="LY68" s="40" t="str">
        <f t="shared" si="1238"/>
        <v/>
      </c>
      <c r="LZ68" s="40" t="str">
        <f t="shared" si="1238"/>
        <v/>
      </c>
      <c r="MA68" s="40" t="str">
        <f t="shared" si="1238"/>
        <v/>
      </c>
      <c r="MB68" s="40" t="str">
        <f t="shared" si="1238"/>
        <v/>
      </c>
      <c r="MC68" s="40" t="str">
        <f t="shared" si="1238"/>
        <v/>
      </c>
      <c r="MD68" s="40" t="str">
        <f t="shared" si="1238"/>
        <v/>
      </c>
      <c r="ME68" s="40" t="str">
        <f t="shared" si="1238"/>
        <v/>
      </c>
      <c r="MF68" s="40" t="str">
        <f t="shared" si="1238"/>
        <v/>
      </c>
      <c r="MG68" s="40" t="str">
        <f t="shared" si="1238"/>
        <v/>
      </c>
      <c r="MH68" s="40" t="str">
        <f t="shared" si="1238"/>
        <v/>
      </c>
      <c r="MI68" s="40" t="str">
        <f t="shared" si="1238"/>
        <v/>
      </c>
      <c r="MJ68" s="40" t="str">
        <f t="shared" si="1238"/>
        <v/>
      </c>
      <c r="MK68" s="40" t="str">
        <f t="shared" si="1238"/>
        <v/>
      </c>
      <c r="ML68" s="40" t="str">
        <f t="shared" si="1238"/>
        <v/>
      </c>
      <c r="MM68" s="40" t="str">
        <f t="shared" si="1238"/>
        <v/>
      </c>
      <c r="MN68" s="41" t="str">
        <f t="shared" si="1238"/>
        <v/>
      </c>
      <c r="MO68" s="45"/>
      <c r="MP68" s="45"/>
      <c r="MQ68" s="45"/>
      <c r="MR68" s="45"/>
      <c r="MS68" s="45"/>
      <c r="MT68" s="45"/>
      <c r="MU68" s="45"/>
      <c r="MV68" s="45"/>
      <c r="MW68" s="45"/>
      <c r="MX68" s="45"/>
      <c r="MY68" s="45"/>
      <c r="MZ68" s="45"/>
      <c r="NA68" s="45"/>
      <c r="NB68" s="45"/>
      <c r="NC68" s="45"/>
      <c r="ND68" s="45"/>
      <c r="NE68" s="45"/>
      <c r="NF68" s="45"/>
      <c r="NG68" s="45"/>
      <c r="NH68" s="45"/>
      <c r="NI68" s="45"/>
      <c r="NJ68" s="45"/>
      <c r="NK68" s="45"/>
      <c r="NL68" s="45"/>
      <c r="NM68" s="47">
        <f t="shared" si="1113"/>
        <v>0</v>
      </c>
      <c r="NN68" s="40" t="str">
        <f t="shared" ref="NN68:OL68" si="1239">IFERROR(MO68/MO$10,"")</f>
        <v/>
      </c>
      <c r="NO68" s="40" t="str">
        <f t="shared" si="1239"/>
        <v/>
      </c>
      <c r="NP68" s="40" t="str">
        <f t="shared" si="1239"/>
        <v/>
      </c>
      <c r="NQ68" s="40" t="str">
        <f t="shared" si="1239"/>
        <v/>
      </c>
      <c r="NR68" s="40" t="str">
        <f t="shared" si="1239"/>
        <v/>
      </c>
      <c r="NS68" s="40" t="str">
        <f t="shared" si="1239"/>
        <v/>
      </c>
      <c r="NT68" s="40" t="str">
        <f t="shared" si="1239"/>
        <v/>
      </c>
      <c r="NU68" s="40" t="str">
        <f t="shared" si="1239"/>
        <v/>
      </c>
      <c r="NV68" s="40" t="str">
        <f t="shared" si="1239"/>
        <v/>
      </c>
      <c r="NW68" s="40" t="str">
        <f t="shared" si="1239"/>
        <v/>
      </c>
      <c r="NX68" s="40" t="str">
        <f t="shared" si="1239"/>
        <v/>
      </c>
      <c r="NY68" s="40" t="str">
        <f t="shared" si="1239"/>
        <v/>
      </c>
      <c r="NZ68" s="40" t="str">
        <f t="shared" si="1239"/>
        <v/>
      </c>
      <c r="OA68" s="40" t="str">
        <f t="shared" si="1239"/>
        <v/>
      </c>
      <c r="OB68" s="40" t="str">
        <f t="shared" si="1239"/>
        <v/>
      </c>
      <c r="OC68" s="40" t="str">
        <f t="shared" si="1239"/>
        <v/>
      </c>
      <c r="OD68" s="40" t="str">
        <f t="shared" si="1239"/>
        <v/>
      </c>
      <c r="OE68" s="40" t="str">
        <f t="shared" si="1239"/>
        <v/>
      </c>
      <c r="OF68" s="40" t="str">
        <f t="shared" si="1239"/>
        <v/>
      </c>
      <c r="OG68" s="40" t="str">
        <f t="shared" si="1239"/>
        <v/>
      </c>
      <c r="OH68" s="40" t="str">
        <f t="shared" si="1239"/>
        <v/>
      </c>
      <c r="OI68" s="40" t="str">
        <f t="shared" si="1239"/>
        <v/>
      </c>
      <c r="OJ68" s="40" t="str">
        <f t="shared" si="1239"/>
        <v/>
      </c>
      <c r="OK68" s="40" t="str">
        <f t="shared" si="1239"/>
        <v/>
      </c>
      <c r="OL68" s="41" t="str">
        <f t="shared" si="1239"/>
        <v/>
      </c>
      <c r="OM68" s="45"/>
      <c r="ON68" s="45"/>
      <c r="OO68" s="45"/>
      <c r="OP68" s="45"/>
      <c r="OQ68" s="45"/>
      <c r="OR68" s="45"/>
      <c r="OS68" s="45"/>
      <c r="OT68" s="45"/>
      <c r="OU68" s="45"/>
      <c r="OV68" s="45"/>
      <c r="OW68" s="45"/>
      <c r="OX68" s="45"/>
      <c r="OY68" s="45"/>
      <c r="OZ68" s="45"/>
      <c r="PA68" s="45"/>
      <c r="PB68" s="45"/>
      <c r="PC68" s="45"/>
      <c r="PD68" s="45"/>
      <c r="PE68" s="45"/>
      <c r="PF68" s="45"/>
      <c r="PG68" s="45"/>
      <c r="PH68" s="45"/>
      <c r="PI68" s="45"/>
      <c r="PJ68" s="45"/>
      <c r="PK68" s="47">
        <f t="shared" si="1115"/>
        <v>0</v>
      </c>
      <c r="PL68" s="40" t="str">
        <f t="shared" ref="PL68:QJ68" si="1240">IFERROR(OM68/OM$10,"")</f>
        <v/>
      </c>
      <c r="PM68" s="40" t="str">
        <f t="shared" si="1240"/>
        <v/>
      </c>
      <c r="PN68" s="40" t="str">
        <f t="shared" si="1240"/>
        <v/>
      </c>
      <c r="PO68" s="40" t="str">
        <f t="shared" si="1240"/>
        <v/>
      </c>
      <c r="PP68" s="40" t="str">
        <f t="shared" si="1240"/>
        <v/>
      </c>
      <c r="PQ68" s="40" t="str">
        <f t="shared" si="1240"/>
        <v/>
      </c>
      <c r="PR68" s="40" t="str">
        <f t="shared" si="1240"/>
        <v/>
      </c>
      <c r="PS68" s="40" t="str">
        <f t="shared" si="1240"/>
        <v/>
      </c>
      <c r="PT68" s="40" t="str">
        <f t="shared" si="1240"/>
        <v/>
      </c>
      <c r="PU68" s="40" t="str">
        <f t="shared" si="1240"/>
        <v/>
      </c>
      <c r="PV68" s="40" t="str">
        <f t="shared" si="1240"/>
        <v/>
      </c>
      <c r="PW68" s="40" t="str">
        <f t="shared" si="1240"/>
        <v/>
      </c>
      <c r="PX68" s="40" t="str">
        <f t="shared" si="1240"/>
        <v/>
      </c>
      <c r="PY68" s="40" t="str">
        <f t="shared" si="1240"/>
        <v/>
      </c>
      <c r="PZ68" s="40" t="str">
        <f t="shared" si="1240"/>
        <v/>
      </c>
      <c r="QA68" s="40" t="str">
        <f t="shared" si="1240"/>
        <v/>
      </c>
      <c r="QB68" s="40" t="str">
        <f t="shared" si="1240"/>
        <v/>
      </c>
      <c r="QC68" s="40" t="str">
        <f t="shared" si="1240"/>
        <v/>
      </c>
      <c r="QD68" s="40" t="str">
        <f t="shared" si="1240"/>
        <v/>
      </c>
      <c r="QE68" s="40" t="str">
        <f t="shared" si="1240"/>
        <v/>
      </c>
      <c r="QF68" s="40" t="str">
        <f t="shared" si="1240"/>
        <v/>
      </c>
      <c r="QG68" s="40" t="str">
        <f t="shared" si="1240"/>
        <v/>
      </c>
      <c r="QH68" s="40" t="str">
        <f t="shared" si="1240"/>
        <v/>
      </c>
      <c r="QI68" s="40" t="str">
        <f t="shared" si="1240"/>
        <v/>
      </c>
      <c r="QJ68" s="41" t="str">
        <f t="shared" si="1240"/>
        <v/>
      </c>
      <c r="QK68" s="45"/>
      <c r="QL68" s="45"/>
      <c r="QM68" s="45"/>
      <c r="QN68" s="45"/>
      <c r="QO68" s="45"/>
      <c r="QP68" s="45"/>
      <c r="QQ68" s="45"/>
      <c r="QR68" s="45"/>
      <c r="QS68" s="45"/>
      <c r="QT68" s="45"/>
      <c r="QU68" s="45"/>
      <c r="QV68" s="45"/>
      <c r="QW68" s="45"/>
      <c r="QX68" s="45"/>
      <c r="QY68" s="45"/>
      <c r="QZ68" s="45"/>
      <c r="RA68" s="45"/>
      <c r="RB68" s="45"/>
      <c r="RC68" s="45"/>
      <c r="RD68" s="45"/>
      <c r="RE68" s="45"/>
      <c r="RF68" s="45"/>
      <c r="RG68" s="45"/>
      <c r="RH68" s="45"/>
      <c r="RI68" s="47">
        <f t="shared" si="1117"/>
        <v>0</v>
      </c>
      <c r="RJ68" s="40" t="str">
        <f t="shared" ref="RJ68:SH68" si="1241">IFERROR(QK68/QK$10,"")</f>
        <v/>
      </c>
      <c r="RK68" s="40" t="str">
        <f t="shared" si="1241"/>
        <v/>
      </c>
      <c r="RL68" s="40" t="str">
        <f t="shared" si="1241"/>
        <v/>
      </c>
      <c r="RM68" s="40" t="str">
        <f t="shared" si="1241"/>
        <v/>
      </c>
      <c r="RN68" s="40" t="str">
        <f t="shared" si="1241"/>
        <v/>
      </c>
      <c r="RO68" s="40" t="str">
        <f t="shared" si="1241"/>
        <v/>
      </c>
      <c r="RP68" s="40" t="str">
        <f t="shared" si="1241"/>
        <v/>
      </c>
      <c r="RQ68" s="40" t="str">
        <f t="shared" si="1241"/>
        <v/>
      </c>
      <c r="RR68" s="40" t="str">
        <f t="shared" si="1241"/>
        <v/>
      </c>
      <c r="RS68" s="40" t="str">
        <f t="shared" si="1241"/>
        <v/>
      </c>
      <c r="RT68" s="40" t="str">
        <f t="shared" si="1241"/>
        <v/>
      </c>
      <c r="RU68" s="40" t="str">
        <f t="shared" si="1241"/>
        <v/>
      </c>
      <c r="RV68" s="40" t="str">
        <f t="shared" si="1241"/>
        <v/>
      </c>
      <c r="RW68" s="40" t="str">
        <f t="shared" si="1241"/>
        <v/>
      </c>
      <c r="RX68" s="40" t="str">
        <f t="shared" si="1241"/>
        <v/>
      </c>
      <c r="RY68" s="40" t="str">
        <f t="shared" si="1241"/>
        <v/>
      </c>
      <c r="RZ68" s="40" t="str">
        <f t="shared" si="1241"/>
        <v/>
      </c>
      <c r="SA68" s="40" t="str">
        <f t="shared" si="1241"/>
        <v/>
      </c>
      <c r="SB68" s="40" t="str">
        <f t="shared" si="1241"/>
        <v/>
      </c>
      <c r="SC68" s="40" t="str">
        <f t="shared" si="1241"/>
        <v/>
      </c>
      <c r="SD68" s="40" t="str">
        <f t="shared" si="1241"/>
        <v/>
      </c>
      <c r="SE68" s="40" t="str">
        <f t="shared" si="1241"/>
        <v/>
      </c>
      <c r="SF68" s="40" t="str">
        <f t="shared" si="1241"/>
        <v/>
      </c>
      <c r="SG68" s="40" t="str">
        <f t="shared" si="1241"/>
        <v/>
      </c>
      <c r="SH68" s="41" t="str">
        <f t="shared" si="1241"/>
        <v/>
      </c>
      <c r="SI68" s="45"/>
      <c r="SJ68" s="45"/>
      <c r="SK68" s="45"/>
      <c r="SL68" s="45"/>
      <c r="SM68" s="45"/>
      <c r="SN68" s="45"/>
      <c r="SO68" s="45"/>
      <c r="SP68" s="45"/>
      <c r="SQ68" s="45"/>
      <c r="SR68" s="45"/>
      <c r="SS68" s="45"/>
      <c r="ST68" s="45"/>
      <c r="SU68" s="45"/>
      <c r="SV68" s="45"/>
      <c r="SW68" s="45"/>
      <c r="SX68" s="45"/>
      <c r="SY68" s="45"/>
      <c r="SZ68" s="45"/>
      <c r="TA68" s="45"/>
      <c r="TB68" s="45"/>
      <c r="TC68" s="45"/>
      <c r="TD68" s="45"/>
      <c r="TE68" s="45"/>
      <c r="TF68" s="45"/>
      <c r="TG68" s="47">
        <f t="shared" si="1119"/>
        <v>0</v>
      </c>
      <c r="TH68" s="40" t="str">
        <f t="shared" ref="TH68:UA68" si="1242">IFERROR(SI68/SI$10,"")</f>
        <v/>
      </c>
      <c r="TI68" s="40" t="str">
        <f t="shared" si="1242"/>
        <v/>
      </c>
      <c r="TJ68" s="40" t="str">
        <f t="shared" si="1242"/>
        <v/>
      </c>
      <c r="TK68" s="40" t="str">
        <f t="shared" si="1242"/>
        <v/>
      </c>
      <c r="TL68" s="40" t="str">
        <f t="shared" si="1242"/>
        <v/>
      </c>
      <c r="TM68" s="40" t="str">
        <f t="shared" si="1242"/>
        <v/>
      </c>
      <c r="TN68" s="40" t="str">
        <f t="shared" si="1242"/>
        <v/>
      </c>
      <c r="TO68" s="40" t="str">
        <f t="shared" si="1242"/>
        <v/>
      </c>
      <c r="TP68" s="40" t="str">
        <f t="shared" si="1242"/>
        <v/>
      </c>
      <c r="TQ68" s="40" t="str">
        <f t="shared" si="1242"/>
        <v/>
      </c>
      <c r="TR68" s="40" t="str">
        <f t="shared" si="1242"/>
        <v/>
      </c>
      <c r="TS68" s="40" t="str">
        <f t="shared" si="1242"/>
        <v/>
      </c>
      <c r="TT68" s="40" t="str">
        <f t="shared" si="1242"/>
        <v/>
      </c>
      <c r="TU68" s="40" t="str">
        <f t="shared" si="1242"/>
        <v/>
      </c>
      <c r="TV68" s="40" t="str">
        <f t="shared" si="1242"/>
        <v/>
      </c>
      <c r="TW68" s="40" t="str">
        <f t="shared" si="1242"/>
        <v/>
      </c>
      <c r="TX68" s="40" t="str">
        <f t="shared" si="1242"/>
        <v/>
      </c>
      <c r="TY68" s="40" t="str">
        <f t="shared" si="1242"/>
        <v/>
      </c>
      <c r="TZ68" s="40" t="str">
        <f t="shared" si="1242"/>
        <v/>
      </c>
      <c r="UA68" s="40" t="str">
        <f t="shared" si="1242"/>
        <v/>
      </c>
      <c r="UB68" s="40" t="str">
        <f t="shared" ref="UB68:UG68" si="1243">IFERROR(TB68/TB$10,"")</f>
        <v/>
      </c>
      <c r="UC68" s="40" t="str">
        <f t="shared" si="1243"/>
        <v/>
      </c>
      <c r="UD68" s="40" t="str">
        <f t="shared" si="1243"/>
        <v/>
      </c>
      <c r="UE68" s="40" t="str">
        <f t="shared" si="1243"/>
        <v/>
      </c>
      <c r="UF68" s="40" t="str">
        <f t="shared" si="1243"/>
        <v/>
      </c>
      <c r="UG68" s="41" t="str">
        <f t="shared" si="1243"/>
        <v/>
      </c>
      <c r="UH68" s="45"/>
      <c r="UI68" s="45"/>
      <c r="UJ68" s="45"/>
      <c r="UK68" s="45"/>
      <c r="UL68" s="45"/>
      <c r="UM68" s="45"/>
      <c r="UN68" s="45"/>
      <c r="UO68" s="45"/>
      <c r="UP68" s="45"/>
      <c r="UQ68" s="45"/>
      <c r="UR68" s="45"/>
      <c r="US68" s="45"/>
      <c r="UT68" s="45"/>
      <c r="UU68" s="45"/>
      <c r="UV68" s="45"/>
      <c r="UW68" s="45"/>
      <c r="UX68" s="45"/>
      <c r="UY68" s="45"/>
      <c r="UZ68" s="45"/>
      <c r="VA68" s="45"/>
      <c r="VB68" s="45"/>
      <c r="VC68" s="45"/>
      <c r="VD68" s="45"/>
      <c r="VE68" s="45"/>
      <c r="VF68" s="47">
        <f t="shared" si="1122"/>
        <v>0</v>
      </c>
      <c r="VG68" s="40" t="str">
        <f t="shared" ref="VG68:WE68" si="1244">IFERROR(UH68/UH$10,"")</f>
        <v/>
      </c>
      <c r="VH68" s="40" t="str">
        <f t="shared" si="1244"/>
        <v/>
      </c>
      <c r="VI68" s="40" t="str">
        <f t="shared" si="1244"/>
        <v/>
      </c>
      <c r="VJ68" s="40" t="str">
        <f t="shared" si="1244"/>
        <v/>
      </c>
      <c r="VK68" s="40" t="str">
        <f t="shared" si="1244"/>
        <v/>
      </c>
      <c r="VL68" s="40" t="str">
        <f t="shared" si="1244"/>
        <v/>
      </c>
      <c r="VM68" s="40" t="str">
        <f t="shared" si="1244"/>
        <v/>
      </c>
      <c r="VN68" s="40" t="str">
        <f t="shared" si="1244"/>
        <v/>
      </c>
      <c r="VO68" s="40" t="str">
        <f t="shared" si="1244"/>
        <v/>
      </c>
      <c r="VP68" s="40" t="str">
        <f t="shared" si="1244"/>
        <v/>
      </c>
      <c r="VQ68" s="40" t="str">
        <f t="shared" si="1244"/>
        <v/>
      </c>
      <c r="VR68" s="40" t="str">
        <f t="shared" si="1244"/>
        <v/>
      </c>
      <c r="VS68" s="40" t="str">
        <f t="shared" si="1244"/>
        <v/>
      </c>
      <c r="VT68" s="40" t="str">
        <f t="shared" si="1244"/>
        <v/>
      </c>
      <c r="VU68" s="40" t="str">
        <f t="shared" si="1244"/>
        <v/>
      </c>
      <c r="VV68" s="40" t="str">
        <f t="shared" si="1244"/>
        <v/>
      </c>
      <c r="VW68" s="40" t="str">
        <f t="shared" si="1244"/>
        <v/>
      </c>
      <c r="VX68" s="40" t="str">
        <f t="shared" si="1244"/>
        <v/>
      </c>
      <c r="VY68" s="40" t="str">
        <f t="shared" si="1244"/>
        <v/>
      </c>
      <c r="VZ68" s="40" t="str">
        <f t="shared" si="1244"/>
        <v/>
      </c>
      <c r="WA68" s="40" t="str">
        <f t="shared" si="1244"/>
        <v/>
      </c>
      <c r="WB68" s="40" t="str">
        <f t="shared" si="1244"/>
        <v/>
      </c>
      <c r="WC68" s="40" t="str">
        <f t="shared" si="1244"/>
        <v/>
      </c>
      <c r="WD68" s="40" t="str">
        <f t="shared" si="1244"/>
        <v/>
      </c>
      <c r="WE68" s="41" t="str">
        <f t="shared" si="1244"/>
        <v/>
      </c>
      <c r="WF68" s="45">
        <f t="shared" ref="WF68:XC68" si="1245">SUMIF($C$2:$WE$2,WF$2,$C68:$WE68)</f>
        <v>0</v>
      </c>
      <c r="WG68" s="45">
        <f t="shared" si="1245"/>
        <v>0</v>
      </c>
      <c r="WH68" s="45">
        <f t="shared" si="1245"/>
        <v>0</v>
      </c>
      <c r="WI68" s="45">
        <f t="shared" si="1245"/>
        <v>0</v>
      </c>
      <c r="WJ68" s="45">
        <f t="shared" si="1245"/>
        <v>0</v>
      </c>
      <c r="WK68" s="45">
        <f t="shared" si="1245"/>
        <v>0</v>
      </c>
      <c r="WL68" s="45">
        <f t="shared" si="1245"/>
        <v>0</v>
      </c>
      <c r="WM68" s="45">
        <f t="shared" si="1245"/>
        <v>0</v>
      </c>
      <c r="WN68" s="45">
        <f t="shared" si="1245"/>
        <v>0</v>
      </c>
      <c r="WO68" s="45">
        <f t="shared" si="1245"/>
        <v>0</v>
      </c>
      <c r="WP68" s="45">
        <f t="shared" si="1245"/>
        <v>0</v>
      </c>
      <c r="WQ68" s="45">
        <f t="shared" si="1245"/>
        <v>0</v>
      </c>
      <c r="WR68" s="45">
        <f t="shared" si="1245"/>
        <v>0</v>
      </c>
      <c r="WS68" s="45">
        <f t="shared" si="1245"/>
        <v>0</v>
      </c>
      <c r="WT68" s="45">
        <f t="shared" si="1245"/>
        <v>0</v>
      </c>
      <c r="WU68" s="45">
        <f t="shared" si="1245"/>
        <v>0</v>
      </c>
      <c r="WV68" s="45">
        <f t="shared" si="1245"/>
        <v>0</v>
      </c>
      <c r="WW68" s="45">
        <f t="shared" si="1245"/>
        <v>0</v>
      </c>
      <c r="WX68" s="45">
        <f t="shared" si="1245"/>
        <v>0</v>
      </c>
      <c r="WY68" s="45">
        <f t="shared" si="1245"/>
        <v>0</v>
      </c>
      <c r="WZ68" s="45">
        <f t="shared" si="1245"/>
        <v>0</v>
      </c>
      <c r="XA68" s="45">
        <f t="shared" si="1245"/>
        <v>0</v>
      </c>
      <c r="XB68" s="45">
        <f t="shared" si="1245"/>
        <v>0</v>
      </c>
      <c r="XC68" s="45">
        <f t="shared" si="1245"/>
        <v>0</v>
      </c>
      <c r="XD68" s="47">
        <f t="shared" si="1125"/>
        <v>0</v>
      </c>
      <c r="XE68" s="40">
        <f t="shared" ref="XE68:YC68" si="1246">IFERROR(WF68/WF$10,"")</f>
        <v>0</v>
      </c>
      <c r="XF68" s="40">
        <f t="shared" si="1246"/>
        <v>0</v>
      </c>
      <c r="XG68" s="40">
        <f t="shared" si="1246"/>
        <v>0</v>
      </c>
      <c r="XH68" s="40">
        <f t="shared" si="1246"/>
        <v>0</v>
      </c>
      <c r="XI68" s="40">
        <f t="shared" si="1246"/>
        <v>0</v>
      </c>
      <c r="XJ68" s="40">
        <f t="shared" si="1246"/>
        <v>0</v>
      </c>
      <c r="XK68" s="40">
        <f t="shared" si="1246"/>
        <v>0</v>
      </c>
      <c r="XL68" s="40">
        <f t="shared" si="1246"/>
        <v>0</v>
      </c>
      <c r="XM68" s="40">
        <f t="shared" si="1246"/>
        <v>0</v>
      </c>
      <c r="XN68" s="40">
        <f t="shared" si="1246"/>
        <v>0</v>
      </c>
      <c r="XO68" s="40">
        <f t="shared" si="1246"/>
        <v>0</v>
      </c>
      <c r="XP68" s="40">
        <f t="shared" si="1246"/>
        <v>0</v>
      </c>
      <c r="XQ68" s="40">
        <f t="shared" si="1246"/>
        <v>0</v>
      </c>
      <c r="XR68" s="40">
        <f t="shared" si="1246"/>
        <v>0</v>
      </c>
      <c r="XS68" s="40">
        <f t="shared" si="1246"/>
        <v>0</v>
      </c>
      <c r="XT68" s="40">
        <f t="shared" si="1246"/>
        <v>0</v>
      </c>
      <c r="XU68" s="40">
        <f t="shared" si="1246"/>
        <v>0</v>
      </c>
      <c r="XV68" s="40">
        <f t="shared" si="1246"/>
        <v>0</v>
      </c>
      <c r="XW68" s="40">
        <f t="shared" si="1246"/>
        <v>0</v>
      </c>
      <c r="XX68" s="40">
        <f t="shared" si="1246"/>
        <v>0</v>
      </c>
      <c r="XY68" s="40">
        <f t="shared" si="1246"/>
        <v>0</v>
      </c>
      <c r="XZ68" s="40">
        <f t="shared" si="1246"/>
        <v>0</v>
      </c>
      <c r="YA68" s="40">
        <f t="shared" si="1246"/>
        <v>0</v>
      </c>
      <c r="YB68" s="40" t="str">
        <f t="shared" si="1246"/>
        <v/>
      </c>
      <c r="YC68" s="41">
        <f t="shared" si="1246"/>
        <v>0</v>
      </c>
    </row>
    <row r="69" s="18" customFormat="1" customHeight="1" spans="1:653">
      <c r="A69" s="67"/>
      <c r="B69" s="68" t="s">
        <v>123</v>
      </c>
      <c r="C69" s="45"/>
      <c r="D69" s="45"/>
      <c r="E69" s="45"/>
      <c r="F69" s="45"/>
      <c r="G69" s="45"/>
      <c r="H69" s="45"/>
      <c r="I69" s="45"/>
      <c r="J69" s="45"/>
      <c r="K69" s="45"/>
      <c r="L69" s="46"/>
      <c r="M69" s="45"/>
      <c r="N69" s="45"/>
      <c r="O69" s="45"/>
      <c r="P69" s="45"/>
      <c r="Q69" s="46"/>
      <c r="R69" s="45"/>
      <c r="S69" s="40" t="str">
        <f>IFERROR(#REF!/#REF!,"")</f>
        <v/>
      </c>
      <c r="T69" s="45"/>
      <c r="U69" s="45"/>
      <c r="V69" s="45"/>
      <c r="W69" s="45"/>
      <c r="X69" s="46"/>
      <c r="Y69" s="45"/>
      <c r="Z69" s="45"/>
      <c r="AA69" s="47">
        <f t="shared" si="1099"/>
        <v>0</v>
      </c>
      <c r="AB69" s="40">
        <f t="shared" ref="AB69:AZ69" si="1247">IFERROR(C69/C$10,"")</f>
        <v>0</v>
      </c>
      <c r="AC69" s="40">
        <f t="shared" si="1247"/>
        <v>0</v>
      </c>
      <c r="AD69" s="40">
        <f t="shared" si="1247"/>
        <v>0</v>
      </c>
      <c r="AE69" s="40">
        <f t="shared" si="1247"/>
        <v>0</v>
      </c>
      <c r="AF69" s="40">
        <f t="shared" si="1247"/>
        <v>0</v>
      </c>
      <c r="AG69" s="40">
        <f t="shared" si="1247"/>
        <v>0</v>
      </c>
      <c r="AH69" s="40">
        <f t="shared" si="1247"/>
        <v>0</v>
      </c>
      <c r="AI69" s="40">
        <f t="shared" si="1247"/>
        <v>0</v>
      </c>
      <c r="AJ69" s="40">
        <f t="shared" si="1247"/>
        <v>0</v>
      </c>
      <c r="AK69" s="40">
        <f t="shared" si="1247"/>
        <v>0</v>
      </c>
      <c r="AL69" s="40">
        <f t="shared" si="1247"/>
        <v>0</v>
      </c>
      <c r="AM69" s="40">
        <f t="shared" si="1247"/>
        <v>0</v>
      </c>
      <c r="AN69" s="40">
        <f t="shared" si="1247"/>
        <v>0</v>
      </c>
      <c r="AO69" s="40">
        <f t="shared" si="1247"/>
        <v>0</v>
      </c>
      <c r="AP69" s="40">
        <f t="shared" si="1247"/>
        <v>0</v>
      </c>
      <c r="AQ69" s="40">
        <f t="shared" si="1247"/>
        <v>0</v>
      </c>
      <c r="AR69" s="40" t="str">
        <f t="shared" si="1247"/>
        <v/>
      </c>
      <c r="AS69" s="40">
        <f t="shared" si="1247"/>
        <v>0</v>
      </c>
      <c r="AT69" s="40">
        <f t="shared" si="1247"/>
        <v>0</v>
      </c>
      <c r="AU69" s="40">
        <f t="shared" si="1247"/>
        <v>0</v>
      </c>
      <c r="AV69" s="40" t="str">
        <f t="shared" si="1247"/>
        <v/>
      </c>
      <c r="AW69" s="40" t="str">
        <f t="shared" si="1247"/>
        <v/>
      </c>
      <c r="AX69" s="40" t="str">
        <f t="shared" si="1247"/>
        <v/>
      </c>
      <c r="AY69" s="40" t="str">
        <f t="shared" si="1247"/>
        <v/>
      </c>
      <c r="AZ69" s="41">
        <f t="shared" si="1247"/>
        <v>0</v>
      </c>
      <c r="BA69" s="45"/>
      <c r="BB69" s="45"/>
      <c r="BC69" s="45"/>
      <c r="BD69" s="45"/>
      <c r="BE69" s="45"/>
      <c r="BF69" s="45"/>
      <c r="BG69" s="45"/>
      <c r="BH69" s="45"/>
      <c r="BI69" s="45"/>
      <c r="BJ69" s="46"/>
      <c r="BK69" s="45"/>
      <c r="BL69" s="45"/>
      <c r="BM69" s="45"/>
      <c r="BN69" s="45"/>
      <c r="BO69" s="46"/>
      <c r="BP69" s="45"/>
      <c r="BQ69" s="40" t="str">
        <f>IFERROR(#REF!/#REF!,"")</f>
        <v/>
      </c>
      <c r="BR69" s="46"/>
      <c r="BS69" s="46"/>
      <c r="BT69" s="46"/>
      <c r="BU69" s="45"/>
      <c r="BV69" s="45"/>
      <c r="BW69" s="45"/>
      <c r="BX69" s="45"/>
      <c r="BY69" s="47">
        <f t="shared" si="1101"/>
        <v>0</v>
      </c>
      <c r="BZ69" s="40">
        <f t="shared" ref="BZ69:CX69" si="1248">IFERROR(BA69/BA$10,"")</f>
        <v>0</v>
      </c>
      <c r="CA69" s="40">
        <f t="shared" si="1248"/>
        <v>0</v>
      </c>
      <c r="CB69" s="40">
        <f t="shared" si="1248"/>
        <v>0</v>
      </c>
      <c r="CC69" s="40">
        <f t="shared" si="1248"/>
        <v>0</v>
      </c>
      <c r="CD69" s="40">
        <f t="shared" si="1248"/>
        <v>0</v>
      </c>
      <c r="CE69" s="40">
        <f t="shared" si="1248"/>
        <v>0</v>
      </c>
      <c r="CF69" s="40">
        <f t="shared" si="1248"/>
        <v>0</v>
      </c>
      <c r="CG69" s="40">
        <f t="shared" si="1248"/>
        <v>0</v>
      </c>
      <c r="CH69" s="40">
        <f t="shared" si="1248"/>
        <v>0</v>
      </c>
      <c r="CI69" s="40">
        <f t="shared" si="1248"/>
        <v>0</v>
      </c>
      <c r="CJ69" s="40">
        <f t="shared" si="1248"/>
        <v>0</v>
      </c>
      <c r="CK69" s="40">
        <f t="shared" si="1248"/>
        <v>0</v>
      </c>
      <c r="CL69" s="40">
        <f t="shared" si="1248"/>
        <v>0</v>
      </c>
      <c r="CM69" s="40">
        <f t="shared" si="1248"/>
        <v>0</v>
      </c>
      <c r="CN69" s="40">
        <f t="shared" si="1248"/>
        <v>0</v>
      </c>
      <c r="CO69" s="40">
        <f t="shared" si="1248"/>
        <v>0</v>
      </c>
      <c r="CP69" s="40" t="str">
        <f t="shared" si="1248"/>
        <v/>
      </c>
      <c r="CQ69" s="40">
        <f t="shared" si="1248"/>
        <v>0</v>
      </c>
      <c r="CR69" s="40">
        <f t="shared" si="1248"/>
        <v>0</v>
      </c>
      <c r="CS69" s="40">
        <f t="shared" si="1248"/>
        <v>0</v>
      </c>
      <c r="CT69" s="40" t="str">
        <f t="shared" si="1248"/>
        <v/>
      </c>
      <c r="CU69" s="40" t="str">
        <f t="shared" si="1248"/>
        <v/>
      </c>
      <c r="CV69" s="40" t="str">
        <f t="shared" si="1248"/>
        <v/>
      </c>
      <c r="CW69" s="40" t="str">
        <f t="shared" si="1248"/>
        <v/>
      </c>
      <c r="CX69" s="41">
        <f t="shared" si="1248"/>
        <v>0</v>
      </c>
      <c r="CY69" s="48"/>
      <c r="CZ69" s="45"/>
      <c r="DA69" s="45"/>
      <c r="DB69" s="45"/>
      <c r="DC69" s="45"/>
      <c r="DD69" s="45"/>
      <c r="DE69" s="45"/>
      <c r="DF69" s="45"/>
      <c r="DG69" s="45"/>
      <c r="DH69" s="46"/>
      <c r="DI69" s="45"/>
      <c r="DJ69" s="45"/>
      <c r="DK69" s="45"/>
      <c r="DL69" s="45"/>
      <c r="DM69" s="46"/>
      <c r="DN69" s="45"/>
      <c r="DO69" s="45"/>
      <c r="DP69" s="46"/>
      <c r="DQ69" s="46"/>
      <c r="DR69" s="46"/>
      <c r="DS69" s="45"/>
      <c r="DT69" s="45"/>
      <c r="DU69" s="45"/>
      <c r="DV69" s="45"/>
      <c r="DW69" s="47">
        <f t="shared" si="1103"/>
        <v>0</v>
      </c>
      <c r="DX69" s="40">
        <f t="shared" ref="DX69:EV69" si="1249">IFERROR(CY69/CY$10,"")</f>
        <v>0</v>
      </c>
      <c r="DY69" s="40">
        <f t="shared" si="1249"/>
        <v>0</v>
      </c>
      <c r="DZ69" s="40">
        <f t="shared" si="1249"/>
        <v>0</v>
      </c>
      <c r="EA69" s="40">
        <f t="shared" si="1249"/>
        <v>0</v>
      </c>
      <c r="EB69" s="40">
        <f t="shared" si="1249"/>
        <v>0</v>
      </c>
      <c r="EC69" s="40">
        <f t="shared" si="1249"/>
        <v>0</v>
      </c>
      <c r="ED69" s="40">
        <f t="shared" si="1249"/>
        <v>0</v>
      </c>
      <c r="EE69" s="40">
        <f t="shared" si="1249"/>
        <v>0</v>
      </c>
      <c r="EF69" s="40">
        <f t="shared" si="1249"/>
        <v>0</v>
      </c>
      <c r="EG69" s="40">
        <f t="shared" si="1249"/>
        <v>0</v>
      </c>
      <c r="EH69" s="40">
        <f t="shared" si="1249"/>
        <v>0</v>
      </c>
      <c r="EI69" s="40">
        <f t="shared" si="1249"/>
        <v>0</v>
      </c>
      <c r="EJ69" s="40">
        <f t="shared" si="1249"/>
        <v>0</v>
      </c>
      <c r="EK69" s="40">
        <f t="shared" si="1249"/>
        <v>0</v>
      </c>
      <c r="EL69" s="40">
        <f t="shared" si="1249"/>
        <v>0</v>
      </c>
      <c r="EM69" s="40">
        <f t="shared" si="1249"/>
        <v>0</v>
      </c>
      <c r="EN69" s="40">
        <f t="shared" si="1249"/>
        <v>0</v>
      </c>
      <c r="EO69" s="40">
        <f t="shared" si="1249"/>
        <v>0</v>
      </c>
      <c r="EP69" s="40">
        <f t="shared" si="1249"/>
        <v>0</v>
      </c>
      <c r="EQ69" s="40">
        <f t="shared" si="1249"/>
        <v>0</v>
      </c>
      <c r="ER69" s="40" t="str">
        <f t="shared" si="1249"/>
        <v/>
      </c>
      <c r="ES69" s="40" t="str">
        <f t="shared" si="1249"/>
        <v/>
      </c>
      <c r="ET69" s="40" t="str">
        <f t="shared" si="1249"/>
        <v/>
      </c>
      <c r="EU69" s="40" t="str">
        <f t="shared" si="1249"/>
        <v/>
      </c>
      <c r="EV69" s="41">
        <f t="shared" si="1249"/>
        <v>0</v>
      </c>
      <c r="EW69" s="45"/>
      <c r="EX69" s="45"/>
      <c r="EY69" s="45"/>
      <c r="EZ69" s="45"/>
      <c r="FA69" s="45"/>
      <c r="FB69" s="45"/>
      <c r="FC69" s="45"/>
      <c r="FD69" s="45"/>
      <c r="FE69" s="45"/>
      <c r="FF69" s="46"/>
      <c r="FG69" s="45"/>
      <c r="FH69" s="45"/>
      <c r="FI69" s="45"/>
      <c r="FJ69" s="45"/>
      <c r="FK69" s="46"/>
      <c r="FL69" s="45"/>
      <c r="FM69" s="45"/>
      <c r="FN69" s="46"/>
      <c r="FO69" s="46"/>
      <c r="FP69" s="46"/>
      <c r="FQ69" s="45"/>
      <c r="FR69" s="45"/>
      <c r="FS69" s="45"/>
      <c r="FT69" s="45"/>
      <c r="FU69" s="47">
        <f t="shared" si="1105"/>
        <v>0</v>
      </c>
      <c r="FV69" s="40">
        <f t="shared" ref="FV69:GT69" si="1250">IFERROR(EW69/EW$10,"")</f>
        <v>0</v>
      </c>
      <c r="FW69" s="40">
        <f t="shared" si="1250"/>
        <v>0</v>
      </c>
      <c r="FX69" s="40">
        <f t="shared" si="1250"/>
        <v>0</v>
      </c>
      <c r="FY69" s="40">
        <f t="shared" si="1250"/>
        <v>0</v>
      </c>
      <c r="FZ69" s="40">
        <f t="shared" si="1250"/>
        <v>0</v>
      </c>
      <c r="GA69" s="40">
        <f t="shared" si="1250"/>
        <v>0</v>
      </c>
      <c r="GB69" s="40">
        <f t="shared" si="1250"/>
        <v>0</v>
      </c>
      <c r="GC69" s="40">
        <f t="shared" si="1250"/>
        <v>0</v>
      </c>
      <c r="GD69" s="40">
        <f t="shared" si="1250"/>
        <v>0</v>
      </c>
      <c r="GE69" s="40">
        <f t="shared" si="1250"/>
        <v>0</v>
      </c>
      <c r="GF69" s="40">
        <f t="shared" si="1250"/>
        <v>0</v>
      </c>
      <c r="GG69" s="40">
        <f t="shared" si="1250"/>
        <v>0</v>
      </c>
      <c r="GH69" s="40">
        <f t="shared" si="1250"/>
        <v>0</v>
      </c>
      <c r="GI69" s="40">
        <f t="shared" si="1250"/>
        <v>0</v>
      </c>
      <c r="GJ69" s="40">
        <f t="shared" si="1250"/>
        <v>0</v>
      </c>
      <c r="GK69" s="40">
        <f t="shared" si="1250"/>
        <v>0</v>
      </c>
      <c r="GL69" s="40">
        <f t="shared" si="1250"/>
        <v>0</v>
      </c>
      <c r="GM69" s="40">
        <f t="shared" si="1250"/>
        <v>0</v>
      </c>
      <c r="GN69" s="40">
        <f t="shared" si="1250"/>
        <v>0</v>
      </c>
      <c r="GO69" s="40">
        <f t="shared" si="1250"/>
        <v>0</v>
      </c>
      <c r="GP69" s="40" t="str">
        <f t="shared" si="1250"/>
        <v/>
      </c>
      <c r="GQ69" s="40" t="str">
        <f t="shared" si="1250"/>
        <v/>
      </c>
      <c r="GR69" s="40" t="str">
        <f t="shared" si="1250"/>
        <v/>
      </c>
      <c r="GS69" s="40" t="str">
        <f t="shared" si="1250"/>
        <v/>
      </c>
      <c r="GT69" s="41">
        <f t="shared" si="1250"/>
        <v>0</v>
      </c>
      <c r="GU69" s="45"/>
      <c r="GV69" s="45"/>
      <c r="GW69" s="45"/>
      <c r="GX69" s="45"/>
      <c r="GY69" s="45"/>
      <c r="GZ69" s="45"/>
      <c r="HA69" s="45"/>
      <c r="HB69" s="45"/>
      <c r="HC69" s="45"/>
      <c r="HD69" s="46"/>
      <c r="HE69" s="45"/>
      <c r="HF69" s="45"/>
      <c r="HG69" s="45"/>
      <c r="HH69" s="45"/>
      <c r="HI69" s="46"/>
      <c r="HJ69" s="45"/>
      <c r="HK69" s="45"/>
      <c r="HL69" s="46"/>
      <c r="HM69" s="46"/>
      <c r="HN69" s="46"/>
      <c r="HO69" s="45"/>
      <c r="HP69" s="46"/>
      <c r="HQ69" s="45"/>
      <c r="HR69" s="45"/>
      <c r="HS69" s="47">
        <f t="shared" si="1107"/>
        <v>0</v>
      </c>
      <c r="HT69" s="40">
        <f t="shared" ref="HT69:IR69" si="1251">IFERROR(GU69/GU$10,"")</f>
        <v>0</v>
      </c>
      <c r="HU69" s="40">
        <f t="shared" si="1251"/>
        <v>0</v>
      </c>
      <c r="HV69" s="40">
        <f t="shared" si="1251"/>
        <v>0</v>
      </c>
      <c r="HW69" s="40">
        <f t="shared" si="1251"/>
        <v>0</v>
      </c>
      <c r="HX69" s="40">
        <f t="shared" si="1251"/>
        <v>0</v>
      </c>
      <c r="HY69" s="40">
        <f t="shared" si="1251"/>
        <v>0</v>
      </c>
      <c r="HZ69" s="40">
        <f t="shared" si="1251"/>
        <v>0</v>
      </c>
      <c r="IA69" s="40">
        <f t="shared" si="1251"/>
        <v>0</v>
      </c>
      <c r="IB69" s="40">
        <f t="shared" si="1251"/>
        <v>0</v>
      </c>
      <c r="IC69" s="40">
        <f t="shared" si="1251"/>
        <v>0</v>
      </c>
      <c r="ID69" s="40">
        <f t="shared" si="1251"/>
        <v>0</v>
      </c>
      <c r="IE69" s="40">
        <f t="shared" si="1251"/>
        <v>0</v>
      </c>
      <c r="IF69" s="40" t="str">
        <f t="shared" si="1251"/>
        <v/>
      </c>
      <c r="IG69" s="40">
        <f t="shared" si="1251"/>
        <v>0</v>
      </c>
      <c r="IH69" s="40">
        <f t="shared" si="1251"/>
        <v>0</v>
      </c>
      <c r="II69" s="40">
        <f t="shared" si="1251"/>
        <v>0</v>
      </c>
      <c r="IJ69" s="40">
        <f t="shared" si="1251"/>
        <v>0</v>
      </c>
      <c r="IK69" s="40">
        <f t="shared" si="1251"/>
        <v>0</v>
      </c>
      <c r="IL69" s="40">
        <f t="shared" si="1251"/>
        <v>0</v>
      </c>
      <c r="IM69" s="40">
        <f t="shared" si="1251"/>
        <v>0</v>
      </c>
      <c r="IN69" s="40">
        <f t="shared" si="1251"/>
        <v>0</v>
      </c>
      <c r="IO69" s="40">
        <f t="shared" si="1251"/>
        <v>0</v>
      </c>
      <c r="IP69" s="40" t="str">
        <f t="shared" si="1251"/>
        <v/>
      </c>
      <c r="IQ69" s="40" t="str">
        <f t="shared" si="1251"/>
        <v/>
      </c>
      <c r="IR69" s="41">
        <f t="shared" si="1251"/>
        <v>0</v>
      </c>
      <c r="IS69" s="45"/>
      <c r="IT69" s="45"/>
      <c r="IU69" s="45"/>
      <c r="IV69" s="45"/>
      <c r="IW69" s="45"/>
      <c r="IX69" s="45"/>
      <c r="IY69" s="45"/>
      <c r="IZ69" s="45"/>
      <c r="JA69" s="45"/>
      <c r="JB69" s="46"/>
      <c r="JC69" s="45"/>
      <c r="JD69" s="45"/>
      <c r="JE69" s="45"/>
      <c r="JF69" s="45"/>
      <c r="JG69" s="46"/>
      <c r="JH69" s="45"/>
      <c r="JI69" s="45"/>
      <c r="JJ69" s="46"/>
      <c r="JK69" s="46"/>
      <c r="JL69" s="46"/>
      <c r="JM69" s="45"/>
      <c r="JN69" s="46"/>
      <c r="JO69" s="45"/>
      <c r="JP69" s="45"/>
      <c r="JQ69" s="47">
        <f t="shared" si="1109"/>
        <v>0</v>
      </c>
      <c r="JR69" s="40">
        <f t="shared" ref="JR69:KP69" si="1252">IFERROR(IS69/IS$10,"")</f>
        <v>0</v>
      </c>
      <c r="JS69" s="40">
        <f t="shared" si="1252"/>
        <v>0</v>
      </c>
      <c r="JT69" s="40">
        <f t="shared" si="1252"/>
        <v>0</v>
      </c>
      <c r="JU69" s="40">
        <f t="shared" si="1252"/>
        <v>0</v>
      </c>
      <c r="JV69" s="40">
        <f t="shared" si="1252"/>
        <v>0</v>
      </c>
      <c r="JW69" s="40">
        <f t="shared" si="1252"/>
        <v>0</v>
      </c>
      <c r="JX69" s="40">
        <f t="shared" si="1252"/>
        <v>0</v>
      </c>
      <c r="JY69" s="40">
        <f t="shared" si="1252"/>
        <v>0</v>
      </c>
      <c r="JZ69" s="40">
        <f t="shared" si="1252"/>
        <v>0</v>
      </c>
      <c r="KA69" s="40">
        <f t="shared" si="1252"/>
        <v>0</v>
      </c>
      <c r="KB69" s="40">
        <f t="shared" si="1252"/>
        <v>0</v>
      </c>
      <c r="KC69" s="40">
        <f t="shared" si="1252"/>
        <v>0</v>
      </c>
      <c r="KD69" s="40" t="str">
        <f t="shared" si="1252"/>
        <v/>
      </c>
      <c r="KE69" s="40">
        <f t="shared" si="1252"/>
        <v>0</v>
      </c>
      <c r="KF69" s="40">
        <f t="shared" si="1252"/>
        <v>0</v>
      </c>
      <c r="KG69" s="40" t="str">
        <f t="shared" si="1252"/>
        <v/>
      </c>
      <c r="KH69" s="40">
        <f t="shared" si="1252"/>
        <v>0</v>
      </c>
      <c r="KI69" s="40">
        <f t="shared" si="1252"/>
        <v>0</v>
      </c>
      <c r="KJ69" s="40">
        <f t="shared" si="1252"/>
        <v>0</v>
      </c>
      <c r="KK69" s="40">
        <f t="shared" si="1252"/>
        <v>0</v>
      </c>
      <c r="KL69" s="40">
        <f t="shared" si="1252"/>
        <v>0</v>
      </c>
      <c r="KM69" s="40">
        <f t="shared" si="1252"/>
        <v>0</v>
      </c>
      <c r="KN69" s="40">
        <f t="shared" si="1252"/>
        <v>0</v>
      </c>
      <c r="KO69" s="40" t="str">
        <f t="shared" si="1252"/>
        <v/>
      </c>
      <c r="KP69" s="41">
        <f t="shared" si="1252"/>
        <v>0</v>
      </c>
      <c r="KQ69" s="45"/>
      <c r="KR69" s="45"/>
      <c r="KS69" s="45"/>
      <c r="KT69" s="45"/>
      <c r="KU69" s="45"/>
      <c r="KV69" s="45"/>
      <c r="KW69" s="45"/>
      <c r="KX69" s="45"/>
      <c r="KY69" s="45"/>
      <c r="KZ69" s="45"/>
      <c r="LA69" s="45"/>
      <c r="LB69" s="45"/>
      <c r="LC69" s="45"/>
      <c r="LD69" s="45"/>
      <c r="LE69" s="45"/>
      <c r="LF69" s="45"/>
      <c r="LG69" s="45"/>
      <c r="LH69" s="45"/>
      <c r="LI69" s="45"/>
      <c r="LJ69" s="45"/>
      <c r="LK69" s="45"/>
      <c r="LL69" s="45"/>
      <c r="LM69" s="45"/>
      <c r="LN69" s="45"/>
      <c r="LO69" s="47">
        <f t="shared" si="1111"/>
        <v>0</v>
      </c>
      <c r="LP69" s="40" t="str">
        <f t="shared" ref="LP69:MN69" si="1253">IFERROR(KQ69/KQ$10,"")</f>
        <v/>
      </c>
      <c r="LQ69" s="40" t="str">
        <f t="shared" si="1253"/>
        <v/>
      </c>
      <c r="LR69" s="40" t="str">
        <f t="shared" si="1253"/>
        <v/>
      </c>
      <c r="LS69" s="40" t="str">
        <f t="shared" si="1253"/>
        <v/>
      </c>
      <c r="LT69" s="40" t="str">
        <f t="shared" si="1253"/>
        <v/>
      </c>
      <c r="LU69" s="40" t="str">
        <f t="shared" si="1253"/>
        <v/>
      </c>
      <c r="LV69" s="40" t="str">
        <f t="shared" si="1253"/>
        <v/>
      </c>
      <c r="LW69" s="40" t="str">
        <f t="shared" si="1253"/>
        <v/>
      </c>
      <c r="LX69" s="40" t="str">
        <f t="shared" si="1253"/>
        <v/>
      </c>
      <c r="LY69" s="40" t="str">
        <f t="shared" si="1253"/>
        <v/>
      </c>
      <c r="LZ69" s="40" t="str">
        <f t="shared" si="1253"/>
        <v/>
      </c>
      <c r="MA69" s="40" t="str">
        <f t="shared" si="1253"/>
        <v/>
      </c>
      <c r="MB69" s="40" t="str">
        <f t="shared" si="1253"/>
        <v/>
      </c>
      <c r="MC69" s="40" t="str">
        <f t="shared" si="1253"/>
        <v/>
      </c>
      <c r="MD69" s="40" t="str">
        <f t="shared" si="1253"/>
        <v/>
      </c>
      <c r="ME69" s="40" t="str">
        <f t="shared" si="1253"/>
        <v/>
      </c>
      <c r="MF69" s="40" t="str">
        <f t="shared" si="1253"/>
        <v/>
      </c>
      <c r="MG69" s="40" t="str">
        <f t="shared" si="1253"/>
        <v/>
      </c>
      <c r="MH69" s="40" t="str">
        <f t="shared" si="1253"/>
        <v/>
      </c>
      <c r="MI69" s="40" t="str">
        <f t="shared" si="1253"/>
        <v/>
      </c>
      <c r="MJ69" s="40" t="str">
        <f t="shared" si="1253"/>
        <v/>
      </c>
      <c r="MK69" s="40" t="str">
        <f t="shared" si="1253"/>
        <v/>
      </c>
      <c r="ML69" s="40" t="str">
        <f t="shared" si="1253"/>
        <v/>
      </c>
      <c r="MM69" s="40" t="str">
        <f t="shared" si="1253"/>
        <v/>
      </c>
      <c r="MN69" s="41" t="str">
        <f t="shared" si="1253"/>
        <v/>
      </c>
      <c r="MO69" s="45"/>
      <c r="MP69" s="45"/>
      <c r="MQ69" s="45"/>
      <c r="MR69" s="45"/>
      <c r="MS69" s="45"/>
      <c r="MT69" s="45"/>
      <c r="MU69" s="45"/>
      <c r="MV69" s="45"/>
      <c r="MW69" s="45"/>
      <c r="MX69" s="45"/>
      <c r="MY69" s="45"/>
      <c r="MZ69" s="45"/>
      <c r="NA69" s="45"/>
      <c r="NB69" s="45"/>
      <c r="NC69" s="45"/>
      <c r="ND69" s="45"/>
      <c r="NE69" s="45"/>
      <c r="NF69" s="45"/>
      <c r="NG69" s="45"/>
      <c r="NH69" s="45"/>
      <c r="NI69" s="45"/>
      <c r="NJ69" s="45"/>
      <c r="NK69" s="45"/>
      <c r="NL69" s="45"/>
      <c r="NM69" s="47">
        <f t="shared" si="1113"/>
        <v>0</v>
      </c>
      <c r="NN69" s="40" t="str">
        <f t="shared" ref="NN69:OL69" si="1254">IFERROR(MO69/MO$10,"")</f>
        <v/>
      </c>
      <c r="NO69" s="40" t="str">
        <f t="shared" si="1254"/>
        <v/>
      </c>
      <c r="NP69" s="40" t="str">
        <f t="shared" si="1254"/>
        <v/>
      </c>
      <c r="NQ69" s="40" t="str">
        <f t="shared" si="1254"/>
        <v/>
      </c>
      <c r="NR69" s="40" t="str">
        <f t="shared" si="1254"/>
        <v/>
      </c>
      <c r="NS69" s="40" t="str">
        <f t="shared" si="1254"/>
        <v/>
      </c>
      <c r="NT69" s="40" t="str">
        <f t="shared" si="1254"/>
        <v/>
      </c>
      <c r="NU69" s="40" t="str">
        <f t="shared" si="1254"/>
        <v/>
      </c>
      <c r="NV69" s="40" t="str">
        <f t="shared" si="1254"/>
        <v/>
      </c>
      <c r="NW69" s="40" t="str">
        <f t="shared" si="1254"/>
        <v/>
      </c>
      <c r="NX69" s="40" t="str">
        <f t="shared" si="1254"/>
        <v/>
      </c>
      <c r="NY69" s="40" t="str">
        <f t="shared" si="1254"/>
        <v/>
      </c>
      <c r="NZ69" s="40" t="str">
        <f t="shared" si="1254"/>
        <v/>
      </c>
      <c r="OA69" s="40" t="str">
        <f t="shared" si="1254"/>
        <v/>
      </c>
      <c r="OB69" s="40" t="str">
        <f t="shared" si="1254"/>
        <v/>
      </c>
      <c r="OC69" s="40" t="str">
        <f t="shared" si="1254"/>
        <v/>
      </c>
      <c r="OD69" s="40" t="str">
        <f t="shared" si="1254"/>
        <v/>
      </c>
      <c r="OE69" s="40" t="str">
        <f t="shared" si="1254"/>
        <v/>
      </c>
      <c r="OF69" s="40" t="str">
        <f t="shared" si="1254"/>
        <v/>
      </c>
      <c r="OG69" s="40" t="str">
        <f t="shared" si="1254"/>
        <v/>
      </c>
      <c r="OH69" s="40" t="str">
        <f t="shared" si="1254"/>
        <v/>
      </c>
      <c r="OI69" s="40" t="str">
        <f t="shared" si="1254"/>
        <v/>
      </c>
      <c r="OJ69" s="40" t="str">
        <f t="shared" si="1254"/>
        <v/>
      </c>
      <c r="OK69" s="40" t="str">
        <f t="shared" si="1254"/>
        <v/>
      </c>
      <c r="OL69" s="41" t="str">
        <f t="shared" si="1254"/>
        <v/>
      </c>
      <c r="OM69" s="45"/>
      <c r="ON69" s="45"/>
      <c r="OO69" s="45"/>
      <c r="OP69" s="45"/>
      <c r="OQ69" s="45"/>
      <c r="OR69" s="45"/>
      <c r="OS69" s="45"/>
      <c r="OT69" s="45"/>
      <c r="OU69" s="45"/>
      <c r="OV69" s="45"/>
      <c r="OW69" s="45"/>
      <c r="OX69" s="45"/>
      <c r="OY69" s="45"/>
      <c r="OZ69" s="45"/>
      <c r="PA69" s="45"/>
      <c r="PB69" s="45"/>
      <c r="PC69" s="45"/>
      <c r="PD69" s="45"/>
      <c r="PE69" s="45"/>
      <c r="PF69" s="45"/>
      <c r="PG69" s="45"/>
      <c r="PH69" s="45"/>
      <c r="PI69" s="45"/>
      <c r="PJ69" s="45"/>
      <c r="PK69" s="47">
        <f t="shared" si="1115"/>
        <v>0</v>
      </c>
      <c r="PL69" s="40" t="str">
        <f t="shared" ref="PL69:QJ69" si="1255">IFERROR(OM69/OM$10,"")</f>
        <v/>
      </c>
      <c r="PM69" s="40" t="str">
        <f t="shared" si="1255"/>
        <v/>
      </c>
      <c r="PN69" s="40" t="str">
        <f t="shared" si="1255"/>
        <v/>
      </c>
      <c r="PO69" s="40" t="str">
        <f t="shared" si="1255"/>
        <v/>
      </c>
      <c r="PP69" s="40" t="str">
        <f t="shared" si="1255"/>
        <v/>
      </c>
      <c r="PQ69" s="40" t="str">
        <f t="shared" si="1255"/>
        <v/>
      </c>
      <c r="PR69" s="40" t="str">
        <f t="shared" si="1255"/>
        <v/>
      </c>
      <c r="PS69" s="40" t="str">
        <f t="shared" si="1255"/>
        <v/>
      </c>
      <c r="PT69" s="40" t="str">
        <f t="shared" si="1255"/>
        <v/>
      </c>
      <c r="PU69" s="40" t="str">
        <f t="shared" si="1255"/>
        <v/>
      </c>
      <c r="PV69" s="40" t="str">
        <f t="shared" si="1255"/>
        <v/>
      </c>
      <c r="PW69" s="40" t="str">
        <f t="shared" si="1255"/>
        <v/>
      </c>
      <c r="PX69" s="40" t="str">
        <f t="shared" si="1255"/>
        <v/>
      </c>
      <c r="PY69" s="40" t="str">
        <f t="shared" si="1255"/>
        <v/>
      </c>
      <c r="PZ69" s="40" t="str">
        <f t="shared" si="1255"/>
        <v/>
      </c>
      <c r="QA69" s="40" t="str">
        <f t="shared" si="1255"/>
        <v/>
      </c>
      <c r="QB69" s="40" t="str">
        <f t="shared" si="1255"/>
        <v/>
      </c>
      <c r="QC69" s="40" t="str">
        <f t="shared" si="1255"/>
        <v/>
      </c>
      <c r="QD69" s="40" t="str">
        <f t="shared" si="1255"/>
        <v/>
      </c>
      <c r="QE69" s="40" t="str">
        <f t="shared" si="1255"/>
        <v/>
      </c>
      <c r="QF69" s="40" t="str">
        <f t="shared" si="1255"/>
        <v/>
      </c>
      <c r="QG69" s="40" t="str">
        <f t="shared" si="1255"/>
        <v/>
      </c>
      <c r="QH69" s="40" t="str">
        <f t="shared" si="1255"/>
        <v/>
      </c>
      <c r="QI69" s="40" t="str">
        <f t="shared" si="1255"/>
        <v/>
      </c>
      <c r="QJ69" s="41" t="str">
        <f t="shared" si="1255"/>
        <v/>
      </c>
      <c r="QK69" s="45"/>
      <c r="QL69" s="45"/>
      <c r="QM69" s="45"/>
      <c r="QN69" s="45"/>
      <c r="QO69" s="45"/>
      <c r="QP69" s="45"/>
      <c r="QQ69" s="45"/>
      <c r="QR69" s="45"/>
      <c r="QS69" s="45"/>
      <c r="QT69" s="45"/>
      <c r="QU69" s="45"/>
      <c r="QV69" s="45"/>
      <c r="QW69" s="45"/>
      <c r="QX69" s="45"/>
      <c r="QY69" s="45"/>
      <c r="QZ69" s="45"/>
      <c r="RA69" s="45"/>
      <c r="RB69" s="45"/>
      <c r="RC69" s="45"/>
      <c r="RD69" s="45"/>
      <c r="RE69" s="45"/>
      <c r="RF69" s="45"/>
      <c r="RG69" s="45"/>
      <c r="RH69" s="45"/>
      <c r="RI69" s="47">
        <f t="shared" si="1117"/>
        <v>0</v>
      </c>
      <c r="RJ69" s="40" t="str">
        <f t="shared" ref="RJ69:SH69" si="1256">IFERROR(QK69/QK$10,"")</f>
        <v/>
      </c>
      <c r="RK69" s="40" t="str">
        <f t="shared" si="1256"/>
        <v/>
      </c>
      <c r="RL69" s="40" t="str">
        <f t="shared" si="1256"/>
        <v/>
      </c>
      <c r="RM69" s="40" t="str">
        <f t="shared" si="1256"/>
        <v/>
      </c>
      <c r="RN69" s="40" t="str">
        <f t="shared" si="1256"/>
        <v/>
      </c>
      <c r="RO69" s="40" t="str">
        <f t="shared" si="1256"/>
        <v/>
      </c>
      <c r="RP69" s="40" t="str">
        <f t="shared" si="1256"/>
        <v/>
      </c>
      <c r="RQ69" s="40" t="str">
        <f t="shared" si="1256"/>
        <v/>
      </c>
      <c r="RR69" s="40" t="str">
        <f t="shared" si="1256"/>
        <v/>
      </c>
      <c r="RS69" s="40" t="str">
        <f t="shared" si="1256"/>
        <v/>
      </c>
      <c r="RT69" s="40" t="str">
        <f t="shared" si="1256"/>
        <v/>
      </c>
      <c r="RU69" s="40" t="str">
        <f t="shared" si="1256"/>
        <v/>
      </c>
      <c r="RV69" s="40" t="str">
        <f t="shared" si="1256"/>
        <v/>
      </c>
      <c r="RW69" s="40" t="str">
        <f t="shared" si="1256"/>
        <v/>
      </c>
      <c r="RX69" s="40" t="str">
        <f t="shared" si="1256"/>
        <v/>
      </c>
      <c r="RY69" s="40" t="str">
        <f t="shared" si="1256"/>
        <v/>
      </c>
      <c r="RZ69" s="40" t="str">
        <f t="shared" si="1256"/>
        <v/>
      </c>
      <c r="SA69" s="40" t="str">
        <f t="shared" si="1256"/>
        <v/>
      </c>
      <c r="SB69" s="40" t="str">
        <f t="shared" si="1256"/>
        <v/>
      </c>
      <c r="SC69" s="40" t="str">
        <f t="shared" si="1256"/>
        <v/>
      </c>
      <c r="SD69" s="40" t="str">
        <f t="shared" si="1256"/>
        <v/>
      </c>
      <c r="SE69" s="40" t="str">
        <f t="shared" si="1256"/>
        <v/>
      </c>
      <c r="SF69" s="40" t="str">
        <f t="shared" si="1256"/>
        <v/>
      </c>
      <c r="SG69" s="40" t="str">
        <f t="shared" si="1256"/>
        <v/>
      </c>
      <c r="SH69" s="41" t="str">
        <f t="shared" si="1256"/>
        <v/>
      </c>
      <c r="SI69" s="45"/>
      <c r="SJ69" s="45"/>
      <c r="SK69" s="45"/>
      <c r="SL69" s="45"/>
      <c r="SM69" s="45"/>
      <c r="SN69" s="45"/>
      <c r="SO69" s="45"/>
      <c r="SP69" s="45"/>
      <c r="SQ69" s="45"/>
      <c r="SR69" s="45"/>
      <c r="SS69" s="45"/>
      <c r="ST69" s="45"/>
      <c r="SU69" s="45"/>
      <c r="SV69" s="45"/>
      <c r="SW69" s="45"/>
      <c r="SX69" s="45"/>
      <c r="SY69" s="45"/>
      <c r="SZ69" s="45"/>
      <c r="TA69" s="45"/>
      <c r="TB69" s="45"/>
      <c r="TC69" s="45"/>
      <c r="TD69" s="45"/>
      <c r="TE69" s="45"/>
      <c r="TF69" s="45"/>
      <c r="TG69" s="47">
        <f t="shared" si="1119"/>
        <v>0</v>
      </c>
      <c r="TH69" s="40" t="str">
        <f t="shared" ref="TH69:UA69" si="1257">IFERROR(SI69/SI$10,"")</f>
        <v/>
      </c>
      <c r="TI69" s="40" t="str">
        <f t="shared" si="1257"/>
        <v/>
      </c>
      <c r="TJ69" s="40" t="str">
        <f t="shared" si="1257"/>
        <v/>
      </c>
      <c r="TK69" s="40" t="str">
        <f t="shared" si="1257"/>
        <v/>
      </c>
      <c r="TL69" s="40" t="str">
        <f t="shared" si="1257"/>
        <v/>
      </c>
      <c r="TM69" s="40" t="str">
        <f t="shared" si="1257"/>
        <v/>
      </c>
      <c r="TN69" s="40" t="str">
        <f t="shared" si="1257"/>
        <v/>
      </c>
      <c r="TO69" s="40" t="str">
        <f t="shared" si="1257"/>
        <v/>
      </c>
      <c r="TP69" s="40" t="str">
        <f t="shared" si="1257"/>
        <v/>
      </c>
      <c r="TQ69" s="40" t="str">
        <f t="shared" si="1257"/>
        <v/>
      </c>
      <c r="TR69" s="40" t="str">
        <f t="shared" si="1257"/>
        <v/>
      </c>
      <c r="TS69" s="40" t="str">
        <f t="shared" si="1257"/>
        <v/>
      </c>
      <c r="TT69" s="40" t="str">
        <f t="shared" si="1257"/>
        <v/>
      </c>
      <c r="TU69" s="40" t="str">
        <f t="shared" si="1257"/>
        <v/>
      </c>
      <c r="TV69" s="40" t="str">
        <f t="shared" si="1257"/>
        <v/>
      </c>
      <c r="TW69" s="40" t="str">
        <f t="shared" si="1257"/>
        <v/>
      </c>
      <c r="TX69" s="40" t="str">
        <f t="shared" si="1257"/>
        <v/>
      </c>
      <c r="TY69" s="40" t="str">
        <f t="shared" si="1257"/>
        <v/>
      </c>
      <c r="TZ69" s="40" t="str">
        <f t="shared" si="1257"/>
        <v/>
      </c>
      <c r="UA69" s="40" t="str">
        <f t="shared" si="1257"/>
        <v/>
      </c>
      <c r="UB69" s="40" t="str">
        <f t="shared" ref="UB69:UG69" si="1258">IFERROR(TB69/TB$10,"")</f>
        <v/>
      </c>
      <c r="UC69" s="40" t="str">
        <f t="shared" si="1258"/>
        <v/>
      </c>
      <c r="UD69" s="40" t="str">
        <f t="shared" si="1258"/>
        <v/>
      </c>
      <c r="UE69" s="40" t="str">
        <f t="shared" si="1258"/>
        <v/>
      </c>
      <c r="UF69" s="40" t="str">
        <f t="shared" si="1258"/>
        <v/>
      </c>
      <c r="UG69" s="41" t="str">
        <f t="shared" si="1258"/>
        <v/>
      </c>
      <c r="UH69" s="45"/>
      <c r="UI69" s="45"/>
      <c r="UJ69" s="45"/>
      <c r="UK69" s="45"/>
      <c r="UL69" s="45"/>
      <c r="UM69" s="45"/>
      <c r="UN69" s="45"/>
      <c r="UO69" s="45"/>
      <c r="UP69" s="45"/>
      <c r="UQ69" s="45"/>
      <c r="UR69" s="45"/>
      <c r="US69" s="45"/>
      <c r="UT69" s="45"/>
      <c r="UU69" s="45"/>
      <c r="UV69" s="45"/>
      <c r="UW69" s="45"/>
      <c r="UX69" s="45"/>
      <c r="UY69" s="45"/>
      <c r="UZ69" s="45"/>
      <c r="VA69" s="45"/>
      <c r="VB69" s="45"/>
      <c r="VC69" s="45"/>
      <c r="VD69" s="45"/>
      <c r="VE69" s="45"/>
      <c r="VF69" s="47">
        <f t="shared" si="1122"/>
        <v>0</v>
      </c>
      <c r="VG69" s="40" t="str">
        <f t="shared" ref="VG69:WE69" si="1259">IFERROR(UH69/UH$10,"")</f>
        <v/>
      </c>
      <c r="VH69" s="40" t="str">
        <f t="shared" si="1259"/>
        <v/>
      </c>
      <c r="VI69" s="40" t="str">
        <f t="shared" si="1259"/>
        <v/>
      </c>
      <c r="VJ69" s="40" t="str">
        <f t="shared" si="1259"/>
        <v/>
      </c>
      <c r="VK69" s="40" t="str">
        <f t="shared" si="1259"/>
        <v/>
      </c>
      <c r="VL69" s="40" t="str">
        <f t="shared" si="1259"/>
        <v/>
      </c>
      <c r="VM69" s="40" t="str">
        <f t="shared" si="1259"/>
        <v/>
      </c>
      <c r="VN69" s="40" t="str">
        <f t="shared" si="1259"/>
        <v/>
      </c>
      <c r="VO69" s="40" t="str">
        <f t="shared" si="1259"/>
        <v/>
      </c>
      <c r="VP69" s="40" t="str">
        <f t="shared" si="1259"/>
        <v/>
      </c>
      <c r="VQ69" s="40" t="str">
        <f t="shared" si="1259"/>
        <v/>
      </c>
      <c r="VR69" s="40" t="str">
        <f t="shared" si="1259"/>
        <v/>
      </c>
      <c r="VS69" s="40" t="str">
        <f t="shared" si="1259"/>
        <v/>
      </c>
      <c r="VT69" s="40" t="str">
        <f t="shared" si="1259"/>
        <v/>
      </c>
      <c r="VU69" s="40" t="str">
        <f t="shared" si="1259"/>
        <v/>
      </c>
      <c r="VV69" s="40" t="str">
        <f t="shared" si="1259"/>
        <v/>
      </c>
      <c r="VW69" s="40" t="str">
        <f t="shared" si="1259"/>
        <v/>
      </c>
      <c r="VX69" s="40" t="str">
        <f t="shared" si="1259"/>
        <v/>
      </c>
      <c r="VY69" s="40" t="str">
        <f t="shared" si="1259"/>
        <v/>
      </c>
      <c r="VZ69" s="40" t="str">
        <f t="shared" si="1259"/>
        <v/>
      </c>
      <c r="WA69" s="40" t="str">
        <f t="shared" si="1259"/>
        <v/>
      </c>
      <c r="WB69" s="40" t="str">
        <f t="shared" si="1259"/>
        <v/>
      </c>
      <c r="WC69" s="40" t="str">
        <f t="shared" si="1259"/>
        <v/>
      </c>
      <c r="WD69" s="40" t="str">
        <f t="shared" si="1259"/>
        <v/>
      </c>
      <c r="WE69" s="41" t="str">
        <f t="shared" si="1259"/>
        <v/>
      </c>
      <c r="WF69" s="45">
        <f t="shared" ref="WF69:XC69" si="1260">SUMIF($C$2:$WE$2,WF$2,$C69:$WE69)</f>
        <v>0</v>
      </c>
      <c r="WG69" s="45">
        <f t="shared" si="1260"/>
        <v>0</v>
      </c>
      <c r="WH69" s="45">
        <f t="shared" si="1260"/>
        <v>0</v>
      </c>
      <c r="WI69" s="45">
        <f t="shared" si="1260"/>
        <v>0</v>
      </c>
      <c r="WJ69" s="45">
        <f t="shared" si="1260"/>
        <v>0</v>
      </c>
      <c r="WK69" s="45">
        <f t="shared" si="1260"/>
        <v>0</v>
      </c>
      <c r="WL69" s="45">
        <f t="shared" si="1260"/>
        <v>0</v>
      </c>
      <c r="WM69" s="45">
        <f t="shared" si="1260"/>
        <v>0</v>
      </c>
      <c r="WN69" s="45">
        <f t="shared" si="1260"/>
        <v>0</v>
      </c>
      <c r="WO69" s="45">
        <f t="shared" si="1260"/>
        <v>0</v>
      </c>
      <c r="WP69" s="45">
        <f t="shared" si="1260"/>
        <v>0</v>
      </c>
      <c r="WQ69" s="45">
        <f t="shared" si="1260"/>
        <v>0</v>
      </c>
      <c r="WR69" s="45">
        <f t="shared" si="1260"/>
        <v>0</v>
      </c>
      <c r="WS69" s="45">
        <f t="shared" si="1260"/>
        <v>0</v>
      </c>
      <c r="WT69" s="45">
        <f t="shared" si="1260"/>
        <v>0</v>
      </c>
      <c r="WU69" s="45">
        <f t="shared" si="1260"/>
        <v>0</v>
      </c>
      <c r="WV69" s="45">
        <f t="shared" si="1260"/>
        <v>0</v>
      </c>
      <c r="WW69" s="45">
        <f t="shared" si="1260"/>
        <v>0</v>
      </c>
      <c r="WX69" s="45">
        <f t="shared" si="1260"/>
        <v>0</v>
      </c>
      <c r="WY69" s="45">
        <f t="shared" si="1260"/>
        <v>0</v>
      </c>
      <c r="WZ69" s="45">
        <f t="shared" si="1260"/>
        <v>0</v>
      </c>
      <c r="XA69" s="45">
        <f t="shared" si="1260"/>
        <v>0</v>
      </c>
      <c r="XB69" s="45">
        <f t="shared" si="1260"/>
        <v>0</v>
      </c>
      <c r="XC69" s="45">
        <f t="shared" si="1260"/>
        <v>0</v>
      </c>
      <c r="XD69" s="47">
        <f t="shared" si="1125"/>
        <v>0</v>
      </c>
      <c r="XE69" s="40">
        <f t="shared" ref="XE69:YC69" si="1261">IFERROR(WF69/WF$10,"")</f>
        <v>0</v>
      </c>
      <c r="XF69" s="40">
        <f t="shared" si="1261"/>
        <v>0</v>
      </c>
      <c r="XG69" s="40">
        <f t="shared" si="1261"/>
        <v>0</v>
      </c>
      <c r="XH69" s="40">
        <f t="shared" si="1261"/>
        <v>0</v>
      </c>
      <c r="XI69" s="40">
        <f t="shared" si="1261"/>
        <v>0</v>
      </c>
      <c r="XJ69" s="40">
        <f t="shared" si="1261"/>
        <v>0</v>
      </c>
      <c r="XK69" s="40">
        <f t="shared" si="1261"/>
        <v>0</v>
      </c>
      <c r="XL69" s="40">
        <f t="shared" si="1261"/>
        <v>0</v>
      </c>
      <c r="XM69" s="40">
        <f t="shared" si="1261"/>
        <v>0</v>
      </c>
      <c r="XN69" s="40">
        <f t="shared" si="1261"/>
        <v>0</v>
      </c>
      <c r="XO69" s="40">
        <f t="shared" si="1261"/>
        <v>0</v>
      </c>
      <c r="XP69" s="40">
        <f t="shared" si="1261"/>
        <v>0</v>
      </c>
      <c r="XQ69" s="40">
        <f t="shared" si="1261"/>
        <v>0</v>
      </c>
      <c r="XR69" s="40">
        <f t="shared" si="1261"/>
        <v>0</v>
      </c>
      <c r="XS69" s="40">
        <f t="shared" si="1261"/>
        <v>0</v>
      </c>
      <c r="XT69" s="40">
        <f t="shared" si="1261"/>
        <v>0</v>
      </c>
      <c r="XU69" s="40">
        <f t="shared" si="1261"/>
        <v>0</v>
      </c>
      <c r="XV69" s="40">
        <f t="shared" si="1261"/>
        <v>0</v>
      </c>
      <c r="XW69" s="40">
        <f t="shared" si="1261"/>
        <v>0</v>
      </c>
      <c r="XX69" s="40">
        <f t="shared" si="1261"/>
        <v>0</v>
      </c>
      <c r="XY69" s="40">
        <f t="shared" si="1261"/>
        <v>0</v>
      </c>
      <c r="XZ69" s="40">
        <f t="shared" si="1261"/>
        <v>0</v>
      </c>
      <c r="YA69" s="40">
        <f t="shared" si="1261"/>
        <v>0</v>
      </c>
      <c r="YB69" s="40" t="str">
        <f t="shared" si="1261"/>
        <v/>
      </c>
      <c r="YC69" s="41">
        <f t="shared" si="1261"/>
        <v>0</v>
      </c>
    </row>
    <row r="70" s="18" customFormat="1" customHeight="1" spans="1:653">
      <c r="A70" s="67"/>
      <c r="B70" s="68" t="s">
        <v>124</v>
      </c>
      <c r="C70" s="45"/>
      <c r="D70" s="45"/>
      <c r="E70" s="45"/>
      <c r="F70" s="45"/>
      <c r="G70" s="45"/>
      <c r="H70" s="45"/>
      <c r="I70" s="45"/>
      <c r="J70" s="45"/>
      <c r="K70" s="45"/>
      <c r="L70" s="46"/>
      <c r="M70" s="45"/>
      <c r="N70" s="45"/>
      <c r="O70" s="45"/>
      <c r="P70" s="45"/>
      <c r="Q70" s="46"/>
      <c r="R70" s="45"/>
      <c r="S70" s="40" t="str">
        <f>IFERROR(#REF!/#REF!,"")</f>
        <v/>
      </c>
      <c r="T70" s="45"/>
      <c r="U70" s="45"/>
      <c r="V70" s="45"/>
      <c r="W70" s="45"/>
      <c r="X70" s="46"/>
      <c r="Y70" s="45"/>
      <c r="Z70" s="45"/>
      <c r="AA70" s="47">
        <f t="shared" si="1099"/>
        <v>0</v>
      </c>
      <c r="AB70" s="40">
        <f t="shared" ref="AB70:AZ70" si="1262">IFERROR(C70/C$10,"")</f>
        <v>0</v>
      </c>
      <c r="AC70" s="40">
        <f t="shared" si="1262"/>
        <v>0</v>
      </c>
      <c r="AD70" s="40">
        <f t="shared" si="1262"/>
        <v>0</v>
      </c>
      <c r="AE70" s="40">
        <f t="shared" si="1262"/>
        <v>0</v>
      </c>
      <c r="AF70" s="40">
        <f t="shared" si="1262"/>
        <v>0</v>
      </c>
      <c r="AG70" s="40">
        <f t="shared" si="1262"/>
        <v>0</v>
      </c>
      <c r="AH70" s="40">
        <f t="shared" si="1262"/>
        <v>0</v>
      </c>
      <c r="AI70" s="40">
        <f t="shared" si="1262"/>
        <v>0</v>
      </c>
      <c r="AJ70" s="40">
        <f t="shared" si="1262"/>
        <v>0</v>
      </c>
      <c r="AK70" s="40">
        <f t="shared" si="1262"/>
        <v>0</v>
      </c>
      <c r="AL70" s="40">
        <f t="shared" si="1262"/>
        <v>0</v>
      </c>
      <c r="AM70" s="40">
        <f t="shared" si="1262"/>
        <v>0</v>
      </c>
      <c r="AN70" s="40">
        <f t="shared" si="1262"/>
        <v>0</v>
      </c>
      <c r="AO70" s="40">
        <f t="shared" si="1262"/>
        <v>0</v>
      </c>
      <c r="AP70" s="40">
        <f t="shared" si="1262"/>
        <v>0</v>
      </c>
      <c r="AQ70" s="40">
        <f t="shared" si="1262"/>
        <v>0</v>
      </c>
      <c r="AR70" s="40" t="str">
        <f t="shared" si="1262"/>
        <v/>
      </c>
      <c r="AS70" s="40">
        <f t="shared" si="1262"/>
        <v>0</v>
      </c>
      <c r="AT70" s="40">
        <f t="shared" si="1262"/>
        <v>0</v>
      </c>
      <c r="AU70" s="40">
        <f t="shared" si="1262"/>
        <v>0</v>
      </c>
      <c r="AV70" s="40" t="str">
        <f t="shared" si="1262"/>
        <v/>
      </c>
      <c r="AW70" s="40" t="str">
        <f t="shared" si="1262"/>
        <v/>
      </c>
      <c r="AX70" s="40" t="str">
        <f t="shared" si="1262"/>
        <v/>
      </c>
      <c r="AY70" s="40" t="str">
        <f t="shared" si="1262"/>
        <v/>
      </c>
      <c r="AZ70" s="41">
        <f t="shared" si="1262"/>
        <v>0</v>
      </c>
      <c r="BA70" s="45"/>
      <c r="BB70" s="45"/>
      <c r="BC70" s="45"/>
      <c r="BD70" s="45"/>
      <c r="BE70" s="45"/>
      <c r="BF70" s="45"/>
      <c r="BG70" s="45"/>
      <c r="BH70" s="45"/>
      <c r="BI70" s="45"/>
      <c r="BJ70" s="46"/>
      <c r="BK70" s="45"/>
      <c r="BL70" s="45"/>
      <c r="BM70" s="45"/>
      <c r="BN70" s="45"/>
      <c r="BO70" s="46"/>
      <c r="BP70" s="45"/>
      <c r="BQ70" s="40" t="str">
        <f>IFERROR(#REF!/#REF!,"")</f>
        <v/>
      </c>
      <c r="BR70" s="46"/>
      <c r="BS70" s="46"/>
      <c r="BT70" s="46"/>
      <c r="BU70" s="45"/>
      <c r="BV70" s="45"/>
      <c r="BW70" s="45"/>
      <c r="BX70" s="45"/>
      <c r="BY70" s="47">
        <f t="shared" si="1101"/>
        <v>0</v>
      </c>
      <c r="BZ70" s="40">
        <f t="shared" ref="BZ70:CX70" si="1263">IFERROR(BA70/BA$10,"")</f>
        <v>0</v>
      </c>
      <c r="CA70" s="40">
        <f t="shared" si="1263"/>
        <v>0</v>
      </c>
      <c r="CB70" s="40">
        <f t="shared" si="1263"/>
        <v>0</v>
      </c>
      <c r="CC70" s="40">
        <f t="shared" si="1263"/>
        <v>0</v>
      </c>
      <c r="CD70" s="40">
        <f t="shared" si="1263"/>
        <v>0</v>
      </c>
      <c r="CE70" s="40">
        <f t="shared" si="1263"/>
        <v>0</v>
      </c>
      <c r="CF70" s="40">
        <f t="shared" si="1263"/>
        <v>0</v>
      </c>
      <c r="CG70" s="40">
        <f t="shared" si="1263"/>
        <v>0</v>
      </c>
      <c r="CH70" s="40">
        <f t="shared" si="1263"/>
        <v>0</v>
      </c>
      <c r="CI70" s="40">
        <f t="shared" si="1263"/>
        <v>0</v>
      </c>
      <c r="CJ70" s="40">
        <f t="shared" si="1263"/>
        <v>0</v>
      </c>
      <c r="CK70" s="40">
        <f t="shared" si="1263"/>
        <v>0</v>
      </c>
      <c r="CL70" s="40">
        <f t="shared" si="1263"/>
        <v>0</v>
      </c>
      <c r="CM70" s="40">
        <f t="shared" si="1263"/>
        <v>0</v>
      </c>
      <c r="CN70" s="40">
        <f t="shared" si="1263"/>
        <v>0</v>
      </c>
      <c r="CO70" s="40">
        <f t="shared" si="1263"/>
        <v>0</v>
      </c>
      <c r="CP70" s="40" t="str">
        <f t="shared" si="1263"/>
        <v/>
      </c>
      <c r="CQ70" s="40">
        <f t="shared" si="1263"/>
        <v>0</v>
      </c>
      <c r="CR70" s="40">
        <f t="shared" si="1263"/>
        <v>0</v>
      </c>
      <c r="CS70" s="40">
        <f t="shared" si="1263"/>
        <v>0</v>
      </c>
      <c r="CT70" s="40" t="str">
        <f t="shared" si="1263"/>
        <v/>
      </c>
      <c r="CU70" s="40" t="str">
        <f t="shared" si="1263"/>
        <v/>
      </c>
      <c r="CV70" s="40" t="str">
        <f t="shared" si="1263"/>
        <v/>
      </c>
      <c r="CW70" s="40" t="str">
        <f t="shared" si="1263"/>
        <v/>
      </c>
      <c r="CX70" s="41">
        <f t="shared" si="1263"/>
        <v>0</v>
      </c>
      <c r="CY70" s="48">
        <v>1742.4</v>
      </c>
      <c r="CZ70" s="45"/>
      <c r="DA70" s="45">
        <v>6</v>
      </c>
      <c r="DB70" s="45"/>
      <c r="DC70" s="45">
        <v>6</v>
      </c>
      <c r="DD70" s="45"/>
      <c r="DE70" s="45"/>
      <c r="DF70" s="45"/>
      <c r="DG70" s="45"/>
      <c r="DH70" s="46"/>
      <c r="DI70" s="45"/>
      <c r="DJ70" s="45"/>
      <c r="DK70" s="45"/>
      <c r="DL70" s="45"/>
      <c r="DM70" s="46"/>
      <c r="DN70" s="45"/>
      <c r="DO70" s="45">
        <v>6</v>
      </c>
      <c r="DP70" s="46">
        <v>6</v>
      </c>
      <c r="DQ70" s="46">
        <v>6</v>
      </c>
      <c r="DR70" s="46">
        <v>6</v>
      </c>
      <c r="DS70" s="45"/>
      <c r="DT70" s="45"/>
      <c r="DU70" s="45"/>
      <c r="DV70" s="45"/>
      <c r="DW70" s="47">
        <f t="shared" si="1103"/>
        <v>1778.4</v>
      </c>
      <c r="DX70" s="40">
        <f t="shared" ref="DX70:EV70" si="1264">IFERROR(CY70/CY$10,"")</f>
        <v>0.00459149575088951</v>
      </c>
      <c r="DY70" s="40">
        <f t="shared" si="1264"/>
        <v>0</v>
      </c>
      <c r="DZ70" s="40">
        <f t="shared" si="1264"/>
        <v>1.73354004450031e-5</v>
      </c>
      <c r="EA70" s="40">
        <f t="shared" si="1264"/>
        <v>0</v>
      </c>
      <c r="EB70" s="40">
        <f t="shared" si="1264"/>
        <v>5.047465949164e-5</v>
      </c>
      <c r="EC70" s="40">
        <f t="shared" si="1264"/>
        <v>0</v>
      </c>
      <c r="ED70" s="40">
        <f t="shared" si="1264"/>
        <v>0</v>
      </c>
      <c r="EE70" s="40">
        <f t="shared" si="1264"/>
        <v>0</v>
      </c>
      <c r="EF70" s="40">
        <f t="shared" si="1264"/>
        <v>0</v>
      </c>
      <c r="EG70" s="40">
        <f t="shared" si="1264"/>
        <v>0</v>
      </c>
      <c r="EH70" s="40">
        <f t="shared" si="1264"/>
        <v>0</v>
      </c>
      <c r="EI70" s="40">
        <f t="shared" si="1264"/>
        <v>0</v>
      </c>
      <c r="EJ70" s="40">
        <f t="shared" si="1264"/>
        <v>0</v>
      </c>
      <c r="EK70" s="40">
        <f t="shared" si="1264"/>
        <v>0</v>
      </c>
      <c r="EL70" s="40">
        <f t="shared" si="1264"/>
        <v>0</v>
      </c>
      <c r="EM70" s="40">
        <f t="shared" si="1264"/>
        <v>0</v>
      </c>
      <c r="EN70" s="40">
        <f t="shared" si="1264"/>
        <v>0.000181914265625752</v>
      </c>
      <c r="EO70" s="40">
        <f t="shared" si="1264"/>
        <v>1.34211455023736e-5</v>
      </c>
      <c r="EP70" s="40">
        <f t="shared" si="1264"/>
        <v>1.86727299095427e-5</v>
      </c>
      <c r="EQ70" s="40">
        <f t="shared" si="1264"/>
        <v>4.15647953941789e-5</v>
      </c>
      <c r="ER70" s="40" t="str">
        <f t="shared" si="1264"/>
        <v/>
      </c>
      <c r="ES70" s="40" t="str">
        <f t="shared" si="1264"/>
        <v/>
      </c>
      <c r="ET70" s="40" t="str">
        <f t="shared" si="1264"/>
        <v/>
      </c>
      <c r="EU70" s="40" t="str">
        <f t="shared" si="1264"/>
        <v/>
      </c>
      <c r="EV70" s="41">
        <f t="shared" si="1264"/>
        <v>0.000422357033533464</v>
      </c>
      <c r="EW70" s="45"/>
      <c r="EX70" s="45"/>
      <c r="EY70" s="45"/>
      <c r="EZ70" s="45"/>
      <c r="FA70" s="45"/>
      <c r="FB70" s="45"/>
      <c r="FC70" s="45"/>
      <c r="FD70" s="45"/>
      <c r="FE70" s="45"/>
      <c r="FF70" s="46"/>
      <c r="FG70" s="45"/>
      <c r="FH70" s="45"/>
      <c r="FI70" s="45"/>
      <c r="FJ70" s="45"/>
      <c r="FK70" s="46"/>
      <c r="FL70" s="45"/>
      <c r="FM70" s="45"/>
      <c r="FN70" s="46"/>
      <c r="FO70" s="46"/>
      <c r="FP70" s="46"/>
      <c r="FQ70" s="45"/>
      <c r="FR70" s="45"/>
      <c r="FS70" s="45"/>
      <c r="FT70" s="45"/>
      <c r="FU70" s="47">
        <f t="shared" si="1105"/>
        <v>0</v>
      </c>
      <c r="FV70" s="40">
        <f t="shared" ref="FV70:GT70" si="1265">IFERROR(EW70/EW$10,"")</f>
        <v>0</v>
      </c>
      <c r="FW70" s="40">
        <f t="shared" si="1265"/>
        <v>0</v>
      </c>
      <c r="FX70" s="40">
        <f t="shared" si="1265"/>
        <v>0</v>
      </c>
      <c r="FY70" s="40">
        <f t="shared" si="1265"/>
        <v>0</v>
      </c>
      <c r="FZ70" s="40">
        <f t="shared" si="1265"/>
        <v>0</v>
      </c>
      <c r="GA70" s="40">
        <f t="shared" si="1265"/>
        <v>0</v>
      </c>
      <c r="GB70" s="40">
        <f t="shared" si="1265"/>
        <v>0</v>
      </c>
      <c r="GC70" s="40">
        <f t="shared" si="1265"/>
        <v>0</v>
      </c>
      <c r="GD70" s="40">
        <f t="shared" si="1265"/>
        <v>0</v>
      </c>
      <c r="GE70" s="40">
        <f t="shared" si="1265"/>
        <v>0</v>
      </c>
      <c r="GF70" s="40">
        <f t="shared" si="1265"/>
        <v>0</v>
      </c>
      <c r="GG70" s="40">
        <f t="shared" si="1265"/>
        <v>0</v>
      </c>
      <c r="GH70" s="40">
        <f t="shared" si="1265"/>
        <v>0</v>
      </c>
      <c r="GI70" s="40">
        <f t="shared" si="1265"/>
        <v>0</v>
      </c>
      <c r="GJ70" s="40">
        <f t="shared" si="1265"/>
        <v>0</v>
      </c>
      <c r="GK70" s="40">
        <f t="shared" si="1265"/>
        <v>0</v>
      </c>
      <c r="GL70" s="40">
        <f t="shared" si="1265"/>
        <v>0</v>
      </c>
      <c r="GM70" s="40">
        <f t="shared" si="1265"/>
        <v>0</v>
      </c>
      <c r="GN70" s="40">
        <f t="shared" si="1265"/>
        <v>0</v>
      </c>
      <c r="GO70" s="40">
        <f t="shared" si="1265"/>
        <v>0</v>
      </c>
      <c r="GP70" s="40" t="str">
        <f t="shared" si="1265"/>
        <v/>
      </c>
      <c r="GQ70" s="40" t="str">
        <f t="shared" si="1265"/>
        <v/>
      </c>
      <c r="GR70" s="40" t="str">
        <f t="shared" si="1265"/>
        <v/>
      </c>
      <c r="GS70" s="40" t="str">
        <f t="shared" si="1265"/>
        <v/>
      </c>
      <c r="GT70" s="41">
        <f t="shared" si="1265"/>
        <v>0</v>
      </c>
      <c r="GU70" s="45">
        <v>1488</v>
      </c>
      <c r="GV70" s="45"/>
      <c r="GW70" s="45"/>
      <c r="GX70" s="86">
        <v>6</v>
      </c>
      <c r="GY70" s="45"/>
      <c r="GZ70" s="45"/>
      <c r="HA70" s="45"/>
      <c r="HB70" s="45"/>
      <c r="HC70" s="45"/>
      <c r="HD70" s="46"/>
      <c r="HE70" s="45"/>
      <c r="HF70" s="45"/>
      <c r="HG70" s="45"/>
      <c r="HH70" s="45"/>
      <c r="HI70" s="46"/>
      <c r="HJ70" s="45"/>
      <c r="HK70" s="45"/>
      <c r="HL70" s="46"/>
      <c r="HM70" s="46"/>
      <c r="HN70" s="46"/>
      <c r="HO70" s="45"/>
      <c r="HP70" s="46"/>
      <c r="HQ70" s="45"/>
      <c r="HR70" s="45"/>
      <c r="HS70" s="47">
        <f t="shared" si="1107"/>
        <v>1494</v>
      </c>
      <c r="HT70" s="40">
        <f t="shared" ref="HT70:IR70" si="1266">IFERROR(GU70/GU$10,"")</f>
        <v>0.00558870027901795</v>
      </c>
      <c r="HU70" s="40">
        <f t="shared" si="1266"/>
        <v>0</v>
      </c>
      <c r="HV70" s="40">
        <f t="shared" si="1266"/>
        <v>0</v>
      </c>
      <c r="HW70" s="40">
        <f t="shared" si="1266"/>
        <v>2.25395117641231e-5</v>
      </c>
      <c r="HX70" s="40">
        <f t="shared" si="1266"/>
        <v>0</v>
      </c>
      <c r="HY70" s="40">
        <f t="shared" si="1266"/>
        <v>0</v>
      </c>
      <c r="HZ70" s="40">
        <f t="shared" si="1266"/>
        <v>0</v>
      </c>
      <c r="IA70" s="40">
        <f t="shared" si="1266"/>
        <v>0</v>
      </c>
      <c r="IB70" s="40">
        <f t="shared" si="1266"/>
        <v>0</v>
      </c>
      <c r="IC70" s="40">
        <f t="shared" si="1266"/>
        <v>0</v>
      </c>
      <c r="ID70" s="40">
        <f t="shared" si="1266"/>
        <v>0</v>
      </c>
      <c r="IE70" s="40">
        <f t="shared" si="1266"/>
        <v>0</v>
      </c>
      <c r="IF70" s="40" t="str">
        <f t="shared" si="1266"/>
        <v/>
      </c>
      <c r="IG70" s="40">
        <f t="shared" si="1266"/>
        <v>0</v>
      </c>
      <c r="IH70" s="40">
        <f t="shared" si="1266"/>
        <v>0</v>
      </c>
      <c r="II70" s="40">
        <f t="shared" si="1266"/>
        <v>0</v>
      </c>
      <c r="IJ70" s="40">
        <f t="shared" si="1266"/>
        <v>0</v>
      </c>
      <c r="IK70" s="40">
        <f t="shared" si="1266"/>
        <v>0</v>
      </c>
      <c r="IL70" s="40">
        <f t="shared" si="1266"/>
        <v>0</v>
      </c>
      <c r="IM70" s="40">
        <f t="shared" si="1266"/>
        <v>0</v>
      </c>
      <c r="IN70" s="40">
        <f t="shared" si="1266"/>
        <v>0</v>
      </c>
      <c r="IO70" s="40">
        <f t="shared" si="1266"/>
        <v>0</v>
      </c>
      <c r="IP70" s="40" t="str">
        <f t="shared" si="1266"/>
        <v/>
      </c>
      <c r="IQ70" s="40" t="str">
        <f t="shared" si="1266"/>
        <v/>
      </c>
      <c r="IR70" s="41">
        <f t="shared" si="1266"/>
        <v>0.000391160641881194</v>
      </c>
      <c r="IS70" s="45">
        <v>636.6</v>
      </c>
      <c r="IT70" s="45"/>
      <c r="IU70" s="45"/>
      <c r="IV70" s="45"/>
      <c r="IW70" s="45"/>
      <c r="IX70" s="45"/>
      <c r="IY70" s="45"/>
      <c r="IZ70" s="45"/>
      <c r="JA70" s="45"/>
      <c r="JB70" s="46"/>
      <c r="JC70" s="45"/>
      <c r="JD70" s="45"/>
      <c r="JE70" s="45"/>
      <c r="JF70" s="45"/>
      <c r="JG70" s="46"/>
      <c r="JH70" s="45"/>
      <c r="JI70" s="45"/>
      <c r="JJ70" s="46"/>
      <c r="JK70" s="46"/>
      <c r="JL70" s="46"/>
      <c r="JM70" s="45"/>
      <c r="JN70" s="46"/>
      <c r="JO70" s="45"/>
      <c r="JP70" s="45"/>
      <c r="JQ70" s="47">
        <f t="shared" si="1109"/>
        <v>636.6</v>
      </c>
      <c r="JR70" s="40">
        <f t="shared" ref="JR70:KP70" si="1267">IFERROR(IS70/IS$10,"")</f>
        <v>0.0026290586557606</v>
      </c>
      <c r="JS70" s="40">
        <f t="shared" si="1267"/>
        <v>0</v>
      </c>
      <c r="JT70" s="40">
        <f t="shared" si="1267"/>
        <v>0</v>
      </c>
      <c r="JU70" s="40">
        <f t="shared" si="1267"/>
        <v>0</v>
      </c>
      <c r="JV70" s="40">
        <f t="shared" si="1267"/>
        <v>0</v>
      </c>
      <c r="JW70" s="40">
        <f t="shared" si="1267"/>
        <v>0</v>
      </c>
      <c r="JX70" s="40">
        <f t="shared" si="1267"/>
        <v>0</v>
      </c>
      <c r="JY70" s="40">
        <f t="shared" si="1267"/>
        <v>0</v>
      </c>
      <c r="JZ70" s="40">
        <f t="shared" si="1267"/>
        <v>0</v>
      </c>
      <c r="KA70" s="40">
        <f t="shared" si="1267"/>
        <v>0</v>
      </c>
      <c r="KB70" s="40">
        <f t="shared" si="1267"/>
        <v>0</v>
      </c>
      <c r="KC70" s="40">
        <f t="shared" si="1267"/>
        <v>0</v>
      </c>
      <c r="KD70" s="40" t="str">
        <f t="shared" si="1267"/>
        <v/>
      </c>
      <c r="KE70" s="40">
        <f t="shared" si="1267"/>
        <v>0</v>
      </c>
      <c r="KF70" s="40">
        <f t="shared" si="1267"/>
        <v>0</v>
      </c>
      <c r="KG70" s="40" t="str">
        <f t="shared" si="1267"/>
        <v/>
      </c>
      <c r="KH70" s="40">
        <f t="shared" si="1267"/>
        <v>0</v>
      </c>
      <c r="KI70" s="40">
        <f t="shared" si="1267"/>
        <v>0</v>
      </c>
      <c r="KJ70" s="40">
        <f t="shared" si="1267"/>
        <v>0</v>
      </c>
      <c r="KK70" s="40">
        <f t="shared" si="1267"/>
        <v>0</v>
      </c>
      <c r="KL70" s="40">
        <f t="shared" si="1267"/>
        <v>0</v>
      </c>
      <c r="KM70" s="40">
        <f t="shared" si="1267"/>
        <v>0</v>
      </c>
      <c r="KN70" s="40">
        <f t="shared" si="1267"/>
        <v>0</v>
      </c>
      <c r="KO70" s="40" t="str">
        <f t="shared" si="1267"/>
        <v/>
      </c>
      <c r="KP70" s="41">
        <f t="shared" si="1267"/>
        <v>0.000186278083366949</v>
      </c>
      <c r="KQ70" s="45"/>
      <c r="KR70" s="45"/>
      <c r="KS70" s="45"/>
      <c r="KT70" s="45"/>
      <c r="KU70" s="45"/>
      <c r="KV70" s="45"/>
      <c r="KW70" s="45"/>
      <c r="KX70" s="45"/>
      <c r="KY70" s="45"/>
      <c r="KZ70" s="45"/>
      <c r="LA70" s="45"/>
      <c r="LB70" s="45"/>
      <c r="LC70" s="45"/>
      <c r="LD70" s="45"/>
      <c r="LE70" s="45"/>
      <c r="LF70" s="45"/>
      <c r="LG70" s="45"/>
      <c r="LH70" s="45"/>
      <c r="LI70" s="45"/>
      <c r="LJ70" s="45"/>
      <c r="LK70" s="45"/>
      <c r="LL70" s="45"/>
      <c r="LM70" s="45"/>
      <c r="LN70" s="45"/>
      <c r="LO70" s="47">
        <f t="shared" si="1111"/>
        <v>0</v>
      </c>
      <c r="LP70" s="40" t="str">
        <f t="shared" ref="LP70:MN70" si="1268">IFERROR(KQ70/KQ$10,"")</f>
        <v/>
      </c>
      <c r="LQ70" s="40" t="str">
        <f t="shared" si="1268"/>
        <v/>
      </c>
      <c r="LR70" s="40" t="str">
        <f t="shared" si="1268"/>
        <v/>
      </c>
      <c r="LS70" s="40" t="str">
        <f t="shared" si="1268"/>
        <v/>
      </c>
      <c r="LT70" s="40" t="str">
        <f t="shared" si="1268"/>
        <v/>
      </c>
      <c r="LU70" s="40" t="str">
        <f t="shared" si="1268"/>
        <v/>
      </c>
      <c r="LV70" s="40" t="str">
        <f t="shared" si="1268"/>
        <v/>
      </c>
      <c r="LW70" s="40" t="str">
        <f t="shared" si="1268"/>
        <v/>
      </c>
      <c r="LX70" s="40" t="str">
        <f t="shared" si="1268"/>
        <v/>
      </c>
      <c r="LY70" s="40" t="str">
        <f t="shared" si="1268"/>
        <v/>
      </c>
      <c r="LZ70" s="40" t="str">
        <f t="shared" si="1268"/>
        <v/>
      </c>
      <c r="MA70" s="40" t="str">
        <f t="shared" si="1268"/>
        <v/>
      </c>
      <c r="MB70" s="40" t="str">
        <f t="shared" si="1268"/>
        <v/>
      </c>
      <c r="MC70" s="40" t="str">
        <f t="shared" si="1268"/>
        <v/>
      </c>
      <c r="MD70" s="40" t="str">
        <f t="shared" si="1268"/>
        <v/>
      </c>
      <c r="ME70" s="40" t="str">
        <f t="shared" si="1268"/>
        <v/>
      </c>
      <c r="MF70" s="40" t="str">
        <f t="shared" si="1268"/>
        <v/>
      </c>
      <c r="MG70" s="40" t="str">
        <f t="shared" si="1268"/>
        <v/>
      </c>
      <c r="MH70" s="40" t="str">
        <f t="shared" si="1268"/>
        <v/>
      </c>
      <c r="MI70" s="40" t="str">
        <f t="shared" si="1268"/>
        <v/>
      </c>
      <c r="MJ70" s="40" t="str">
        <f t="shared" si="1268"/>
        <v/>
      </c>
      <c r="MK70" s="40" t="str">
        <f t="shared" si="1268"/>
        <v/>
      </c>
      <c r="ML70" s="40" t="str">
        <f t="shared" si="1268"/>
        <v/>
      </c>
      <c r="MM70" s="40" t="str">
        <f t="shared" si="1268"/>
        <v/>
      </c>
      <c r="MN70" s="41" t="str">
        <f t="shared" si="1268"/>
        <v/>
      </c>
      <c r="MO70" s="45"/>
      <c r="MP70" s="45"/>
      <c r="MQ70" s="45"/>
      <c r="MR70" s="45"/>
      <c r="MS70" s="45"/>
      <c r="MT70" s="45"/>
      <c r="MU70" s="45"/>
      <c r="MV70" s="45"/>
      <c r="MW70" s="45"/>
      <c r="MX70" s="45"/>
      <c r="MY70" s="45"/>
      <c r="MZ70" s="45"/>
      <c r="NA70" s="45"/>
      <c r="NB70" s="45"/>
      <c r="NC70" s="45"/>
      <c r="ND70" s="45"/>
      <c r="NE70" s="45"/>
      <c r="NF70" s="45"/>
      <c r="NG70" s="45"/>
      <c r="NH70" s="45"/>
      <c r="NI70" s="45"/>
      <c r="NJ70" s="45"/>
      <c r="NK70" s="45"/>
      <c r="NL70" s="45"/>
      <c r="NM70" s="47">
        <f t="shared" si="1113"/>
        <v>0</v>
      </c>
      <c r="NN70" s="40" t="str">
        <f t="shared" ref="NN70:OL70" si="1269">IFERROR(MO70/MO$10,"")</f>
        <v/>
      </c>
      <c r="NO70" s="40" t="str">
        <f t="shared" si="1269"/>
        <v/>
      </c>
      <c r="NP70" s="40" t="str">
        <f t="shared" si="1269"/>
        <v/>
      </c>
      <c r="NQ70" s="40" t="str">
        <f t="shared" si="1269"/>
        <v/>
      </c>
      <c r="NR70" s="40" t="str">
        <f t="shared" si="1269"/>
        <v/>
      </c>
      <c r="NS70" s="40" t="str">
        <f t="shared" si="1269"/>
        <v/>
      </c>
      <c r="NT70" s="40" t="str">
        <f t="shared" si="1269"/>
        <v/>
      </c>
      <c r="NU70" s="40" t="str">
        <f t="shared" si="1269"/>
        <v/>
      </c>
      <c r="NV70" s="40" t="str">
        <f t="shared" si="1269"/>
        <v/>
      </c>
      <c r="NW70" s="40" t="str">
        <f t="shared" si="1269"/>
        <v/>
      </c>
      <c r="NX70" s="40" t="str">
        <f t="shared" si="1269"/>
        <v/>
      </c>
      <c r="NY70" s="40" t="str">
        <f t="shared" si="1269"/>
        <v/>
      </c>
      <c r="NZ70" s="40" t="str">
        <f t="shared" si="1269"/>
        <v/>
      </c>
      <c r="OA70" s="40" t="str">
        <f t="shared" si="1269"/>
        <v/>
      </c>
      <c r="OB70" s="40" t="str">
        <f t="shared" si="1269"/>
        <v/>
      </c>
      <c r="OC70" s="40" t="str">
        <f t="shared" si="1269"/>
        <v/>
      </c>
      <c r="OD70" s="40" t="str">
        <f t="shared" si="1269"/>
        <v/>
      </c>
      <c r="OE70" s="40" t="str">
        <f t="shared" si="1269"/>
        <v/>
      </c>
      <c r="OF70" s="40" t="str">
        <f t="shared" si="1269"/>
        <v/>
      </c>
      <c r="OG70" s="40" t="str">
        <f t="shared" si="1269"/>
        <v/>
      </c>
      <c r="OH70" s="40" t="str">
        <f t="shared" si="1269"/>
        <v/>
      </c>
      <c r="OI70" s="40" t="str">
        <f t="shared" si="1269"/>
        <v/>
      </c>
      <c r="OJ70" s="40" t="str">
        <f t="shared" si="1269"/>
        <v/>
      </c>
      <c r="OK70" s="40" t="str">
        <f t="shared" si="1269"/>
        <v/>
      </c>
      <c r="OL70" s="41" t="str">
        <f t="shared" si="1269"/>
        <v/>
      </c>
      <c r="OM70" s="45"/>
      <c r="ON70" s="45"/>
      <c r="OO70" s="45"/>
      <c r="OP70" s="45"/>
      <c r="OQ70" s="45"/>
      <c r="OR70" s="45"/>
      <c r="OS70" s="45"/>
      <c r="OT70" s="45"/>
      <c r="OU70" s="45"/>
      <c r="OV70" s="45"/>
      <c r="OW70" s="45"/>
      <c r="OX70" s="45"/>
      <c r="OY70" s="45"/>
      <c r="OZ70" s="45"/>
      <c r="PA70" s="45"/>
      <c r="PB70" s="45"/>
      <c r="PC70" s="45"/>
      <c r="PD70" s="45"/>
      <c r="PE70" s="45"/>
      <c r="PF70" s="45"/>
      <c r="PG70" s="45"/>
      <c r="PH70" s="45"/>
      <c r="PI70" s="45"/>
      <c r="PJ70" s="45"/>
      <c r="PK70" s="47">
        <f t="shared" si="1115"/>
        <v>0</v>
      </c>
      <c r="PL70" s="40" t="str">
        <f t="shared" ref="PL70:QJ70" si="1270">IFERROR(OM70/OM$10,"")</f>
        <v/>
      </c>
      <c r="PM70" s="40" t="str">
        <f t="shared" si="1270"/>
        <v/>
      </c>
      <c r="PN70" s="40" t="str">
        <f t="shared" si="1270"/>
        <v/>
      </c>
      <c r="PO70" s="40" t="str">
        <f t="shared" si="1270"/>
        <v/>
      </c>
      <c r="PP70" s="40" t="str">
        <f t="shared" si="1270"/>
        <v/>
      </c>
      <c r="PQ70" s="40" t="str">
        <f t="shared" si="1270"/>
        <v/>
      </c>
      <c r="PR70" s="40" t="str">
        <f t="shared" si="1270"/>
        <v/>
      </c>
      <c r="PS70" s="40" t="str">
        <f t="shared" si="1270"/>
        <v/>
      </c>
      <c r="PT70" s="40" t="str">
        <f t="shared" si="1270"/>
        <v/>
      </c>
      <c r="PU70" s="40" t="str">
        <f t="shared" si="1270"/>
        <v/>
      </c>
      <c r="PV70" s="40" t="str">
        <f t="shared" si="1270"/>
        <v/>
      </c>
      <c r="PW70" s="40" t="str">
        <f t="shared" si="1270"/>
        <v/>
      </c>
      <c r="PX70" s="40" t="str">
        <f t="shared" si="1270"/>
        <v/>
      </c>
      <c r="PY70" s="40" t="str">
        <f t="shared" si="1270"/>
        <v/>
      </c>
      <c r="PZ70" s="40" t="str">
        <f t="shared" si="1270"/>
        <v/>
      </c>
      <c r="QA70" s="40" t="str">
        <f t="shared" si="1270"/>
        <v/>
      </c>
      <c r="QB70" s="40" t="str">
        <f t="shared" si="1270"/>
        <v/>
      </c>
      <c r="QC70" s="40" t="str">
        <f t="shared" si="1270"/>
        <v/>
      </c>
      <c r="QD70" s="40" t="str">
        <f t="shared" si="1270"/>
        <v/>
      </c>
      <c r="QE70" s="40" t="str">
        <f t="shared" si="1270"/>
        <v/>
      </c>
      <c r="QF70" s="40" t="str">
        <f t="shared" si="1270"/>
        <v/>
      </c>
      <c r="QG70" s="40" t="str">
        <f t="shared" si="1270"/>
        <v/>
      </c>
      <c r="QH70" s="40" t="str">
        <f t="shared" si="1270"/>
        <v/>
      </c>
      <c r="QI70" s="40" t="str">
        <f t="shared" si="1270"/>
        <v/>
      </c>
      <c r="QJ70" s="41" t="str">
        <f t="shared" si="1270"/>
        <v/>
      </c>
      <c r="QK70" s="45"/>
      <c r="QL70" s="45"/>
      <c r="QM70" s="45"/>
      <c r="QN70" s="45"/>
      <c r="QO70" s="45"/>
      <c r="QP70" s="45"/>
      <c r="QQ70" s="45"/>
      <c r="QR70" s="45"/>
      <c r="QS70" s="45"/>
      <c r="QT70" s="45"/>
      <c r="QU70" s="45"/>
      <c r="QV70" s="45"/>
      <c r="QW70" s="45"/>
      <c r="QX70" s="45"/>
      <c r="QY70" s="45"/>
      <c r="QZ70" s="45"/>
      <c r="RA70" s="45"/>
      <c r="RB70" s="45"/>
      <c r="RC70" s="45"/>
      <c r="RD70" s="45"/>
      <c r="RE70" s="45"/>
      <c r="RF70" s="45"/>
      <c r="RG70" s="45"/>
      <c r="RH70" s="45"/>
      <c r="RI70" s="47">
        <f t="shared" si="1117"/>
        <v>0</v>
      </c>
      <c r="RJ70" s="40" t="str">
        <f t="shared" ref="RJ70:SH70" si="1271">IFERROR(QK70/QK$10,"")</f>
        <v/>
      </c>
      <c r="RK70" s="40" t="str">
        <f t="shared" si="1271"/>
        <v/>
      </c>
      <c r="RL70" s="40" t="str">
        <f t="shared" si="1271"/>
        <v/>
      </c>
      <c r="RM70" s="40" t="str">
        <f t="shared" si="1271"/>
        <v/>
      </c>
      <c r="RN70" s="40" t="str">
        <f t="shared" si="1271"/>
        <v/>
      </c>
      <c r="RO70" s="40" t="str">
        <f t="shared" si="1271"/>
        <v/>
      </c>
      <c r="RP70" s="40" t="str">
        <f t="shared" si="1271"/>
        <v/>
      </c>
      <c r="RQ70" s="40" t="str">
        <f t="shared" si="1271"/>
        <v/>
      </c>
      <c r="RR70" s="40" t="str">
        <f t="shared" si="1271"/>
        <v/>
      </c>
      <c r="RS70" s="40" t="str">
        <f t="shared" si="1271"/>
        <v/>
      </c>
      <c r="RT70" s="40" t="str">
        <f t="shared" si="1271"/>
        <v/>
      </c>
      <c r="RU70" s="40" t="str">
        <f t="shared" si="1271"/>
        <v/>
      </c>
      <c r="RV70" s="40" t="str">
        <f t="shared" si="1271"/>
        <v/>
      </c>
      <c r="RW70" s="40" t="str">
        <f t="shared" si="1271"/>
        <v/>
      </c>
      <c r="RX70" s="40" t="str">
        <f t="shared" si="1271"/>
        <v/>
      </c>
      <c r="RY70" s="40" t="str">
        <f t="shared" si="1271"/>
        <v/>
      </c>
      <c r="RZ70" s="40" t="str">
        <f t="shared" si="1271"/>
        <v/>
      </c>
      <c r="SA70" s="40" t="str">
        <f t="shared" si="1271"/>
        <v/>
      </c>
      <c r="SB70" s="40" t="str">
        <f t="shared" si="1271"/>
        <v/>
      </c>
      <c r="SC70" s="40" t="str">
        <f t="shared" si="1271"/>
        <v/>
      </c>
      <c r="SD70" s="40" t="str">
        <f t="shared" si="1271"/>
        <v/>
      </c>
      <c r="SE70" s="40" t="str">
        <f t="shared" si="1271"/>
        <v/>
      </c>
      <c r="SF70" s="40" t="str">
        <f t="shared" si="1271"/>
        <v/>
      </c>
      <c r="SG70" s="40" t="str">
        <f t="shared" si="1271"/>
        <v/>
      </c>
      <c r="SH70" s="41" t="str">
        <f t="shared" si="1271"/>
        <v/>
      </c>
      <c r="SI70" s="45"/>
      <c r="SJ70" s="45"/>
      <c r="SK70" s="45"/>
      <c r="SL70" s="45"/>
      <c r="SM70" s="45"/>
      <c r="SN70" s="45"/>
      <c r="SO70" s="45"/>
      <c r="SP70" s="45"/>
      <c r="SQ70" s="45"/>
      <c r="SR70" s="45"/>
      <c r="SS70" s="45"/>
      <c r="ST70" s="45"/>
      <c r="SU70" s="45"/>
      <c r="SV70" s="45"/>
      <c r="SW70" s="45"/>
      <c r="SX70" s="45"/>
      <c r="SY70" s="45"/>
      <c r="SZ70" s="45"/>
      <c r="TA70" s="45"/>
      <c r="TB70" s="45"/>
      <c r="TC70" s="45"/>
      <c r="TD70" s="45"/>
      <c r="TE70" s="45"/>
      <c r="TF70" s="45"/>
      <c r="TG70" s="47">
        <f t="shared" si="1119"/>
        <v>0</v>
      </c>
      <c r="TH70" s="40" t="str">
        <f t="shared" ref="TH70:UA70" si="1272">IFERROR(SI70/SI$10,"")</f>
        <v/>
      </c>
      <c r="TI70" s="40" t="str">
        <f t="shared" si="1272"/>
        <v/>
      </c>
      <c r="TJ70" s="40" t="str">
        <f t="shared" si="1272"/>
        <v/>
      </c>
      <c r="TK70" s="40" t="str">
        <f t="shared" si="1272"/>
        <v/>
      </c>
      <c r="TL70" s="40" t="str">
        <f t="shared" si="1272"/>
        <v/>
      </c>
      <c r="TM70" s="40" t="str">
        <f t="shared" si="1272"/>
        <v/>
      </c>
      <c r="TN70" s="40" t="str">
        <f t="shared" si="1272"/>
        <v/>
      </c>
      <c r="TO70" s="40" t="str">
        <f t="shared" si="1272"/>
        <v/>
      </c>
      <c r="TP70" s="40" t="str">
        <f t="shared" si="1272"/>
        <v/>
      </c>
      <c r="TQ70" s="40" t="str">
        <f t="shared" si="1272"/>
        <v/>
      </c>
      <c r="TR70" s="40" t="str">
        <f t="shared" si="1272"/>
        <v/>
      </c>
      <c r="TS70" s="40" t="str">
        <f t="shared" si="1272"/>
        <v/>
      </c>
      <c r="TT70" s="40" t="str">
        <f t="shared" si="1272"/>
        <v/>
      </c>
      <c r="TU70" s="40" t="str">
        <f t="shared" si="1272"/>
        <v/>
      </c>
      <c r="TV70" s="40" t="str">
        <f t="shared" si="1272"/>
        <v/>
      </c>
      <c r="TW70" s="40" t="str">
        <f t="shared" si="1272"/>
        <v/>
      </c>
      <c r="TX70" s="40" t="str">
        <f t="shared" si="1272"/>
        <v/>
      </c>
      <c r="TY70" s="40" t="str">
        <f t="shared" si="1272"/>
        <v/>
      </c>
      <c r="TZ70" s="40" t="str">
        <f t="shared" si="1272"/>
        <v/>
      </c>
      <c r="UA70" s="40" t="str">
        <f t="shared" si="1272"/>
        <v/>
      </c>
      <c r="UB70" s="40" t="str">
        <f t="shared" ref="UB70:UG70" si="1273">IFERROR(TB70/TB$10,"")</f>
        <v/>
      </c>
      <c r="UC70" s="40" t="str">
        <f t="shared" si="1273"/>
        <v/>
      </c>
      <c r="UD70" s="40" t="str">
        <f t="shared" si="1273"/>
        <v/>
      </c>
      <c r="UE70" s="40" t="str">
        <f t="shared" si="1273"/>
        <v/>
      </c>
      <c r="UF70" s="40" t="str">
        <f t="shared" si="1273"/>
        <v/>
      </c>
      <c r="UG70" s="41" t="str">
        <f t="shared" si="1273"/>
        <v/>
      </c>
      <c r="UH70" s="45"/>
      <c r="UI70" s="45"/>
      <c r="UJ70" s="45"/>
      <c r="UK70" s="45"/>
      <c r="UL70" s="45"/>
      <c r="UM70" s="45"/>
      <c r="UN70" s="45"/>
      <c r="UO70" s="45"/>
      <c r="UP70" s="45"/>
      <c r="UQ70" s="45"/>
      <c r="UR70" s="45"/>
      <c r="US70" s="45"/>
      <c r="UT70" s="45"/>
      <c r="UU70" s="45"/>
      <c r="UV70" s="45"/>
      <c r="UW70" s="45"/>
      <c r="UX70" s="45"/>
      <c r="UY70" s="45"/>
      <c r="UZ70" s="45"/>
      <c r="VA70" s="45"/>
      <c r="VB70" s="45"/>
      <c r="VC70" s="45"/>
      <c r="VD70" s="45"/>
      <c r="VE70" s="45"/>
      <c r="VF70" s="47">
        <f t="shared" si="1122"/>
        <v>0</v>
      </c>
      <c r="VG70" s="40" t="str">
        <f t="shared" ref="VG70:WE70" si="1274">IFERROR(UH70/UH$10,"")</f>
        <v/>
      </c>
      <c r="VH70" s="40" t="str">
        <f t="shared" si="1274"/>
        <v/>
      </c>
      <c r="VI70" s="40" t="str">
        <f t="shared" si="1274"/>
        <v/>
      </c>
      <c r="VJ70" s="40" t="str">
        <f t="shared" si="1274"/>
        <v/>
      </c>
      <c r="VK70" s="40" t="str">
        <f t="shared" si="1274"/>
        <v/>
      </c>
      <c r="VL70" s="40" t="str">
        <f t="shared" si="1274"/>
        <v/>
      </c>
      <c r="VM70" s="40" t="str">
        <f t="shared" si="1274"/>
        <v/>
      </c>
      <c r="VN70" s="40" t="str">
        <f t="shared" si="1274"/>
        <v/>
      </c>
      <c r="VO70" s="40" t="str">
        <f t="shared" si="1274"/>
        <v/>
      </c>
      <c r="VP70" s="40" t="str">
        <f t="shared" si="1274"/>
        <v/>
      </c>
      <c r="VQ70" s="40" t="str">
        <f t="shared" si="1274"/>
        <v/>
      </c>
      <c r="VR70" s="40" t="str">
        <f t="shared" si="1274"/>
        <v/>
      </c>
      <c r="VS70" s="40" t="str">
        <f t="shared" si="1274"/>
        <v/>
      </c>
      <c r="VT70" s="40" t="str">
        <f t="shared" si="1274"/>
        <v/>
      </c>
      <c r="VU70" s="40" t="str">
        <f t="shared" si="1274"/>
        <v/>
      </c>
      <c r="VV70" s="40" t="str">
        <f t="shared" si="1274"/>
        <v/>
      </c>
      <c r="VW70" s="40" t="str">
        <f t="shared" si="1274"/>
        <v/>
      </c>
      <c r="VX70" s="40" t="str">
        <f t="shared" si="1274"/>
        <v/>
      </c>
      <c r="VY70" s="40" t="str">
        <f t="shared" si="1274"/>
        <v/>
      </c>
      <c r="VZ70" s="40" t="str">
        <f t="shared" si="1274"/>
        <v/>
      </c>
      <c r="WA70" s="40" t="str">
        <f t="shared" si="1274"/>
        <v/>
      </c>
      <c r="WB70" s="40" t="str">
        <f t="shared" si="1274"/>
        <v/>
      </c>
      <c r="WC70" s="40" t="str">
        <f t="shared" si="1274"/>
        <v/>
      </c>
      <c r="WD70" s="40" t="str">
        <f t="shared" si="1274"/>
        <v/>
      </c>
      <c r="WE70" s="41" t="str">
        <f t="shared" si="1274"/>
        <v/>
      </c>
      <c r="WF70" s="45">
        <f t="shared" ref="WF70:XC70" si="1275">SUMIF($C$2:$WE$2,WF$2,$C70:$WE70)</f>
        <v>3867</v>
      </c>
      <c r="WG70" s="45">
        <f t="shared" si="1275"/>
        <v>0</v>
      </c>
      <c r="WH70" s="45">
        <f t="shared" si="1275"/>
        <v>6</v>
      </c>
      <c r="WI70" s="45">
        <f t="shared" si="1275"/>
        <v>6</v>
      </c>
      <c r="WJ70" s="45">
        <f t="shared" si="1275"/>
        <v>6</v>
      </c>
      <c r="WK70" s="45">
        <f t="shared" si="1275"/>
        <v>0</v>
      </c>
      <c r="WL70" s="45">
        <f t="shared" si="1275"/>
        <v>0</v>
      </c>
      <c r="WM70" s="45">
        <f t="shared" si="1275"/>
        <v>0</v>
      </c>
      <c r="WN70" s="45">
        <f t="shared" si="1275"/>
        <v>0</v>
      </c>
      <c r="WO70" s="45">
        <f t="shared" si="1275"/>
        <v>0</v>
      </c>
      <c r="WP70" s="45">
        <f t="shared" si="1275"/>
        <v>0</v>
      </c>
      <c r="WQ70" s="45">
        <f t="shared" si="1275"/>
        <v>0</v>
      </c>
      <c r="WR70" s="45">
        <f t="shared" si="1275"/>
        <v>0</v>
      </c>
      <c r="WS70" s="45">
        <f t="shared" si="1275"/>
        <v>0</v>
      </c>
      <c r="WT70" s="45">
        <f t="shared" si="1275"/>
        <v>0</v>
      </c>
      <c r="WU70" s="45">
        <f t="shared" si="1275"/>
        <v>0</v>
      </c>
      <c r="WV70" s="45">
        <f t="shared" si="1275"/>
        <v>6</v>
      </c>
      <c r="WW70" s="45">
        <f t="shared" si="1275"/>
        <v>6</v>
      </c>
      <c r="WX70" s="45">
        <f t="shared" si="1275"/>
        <v>6</v>
      </c>
      <c r="WY70" s="45">
        <f t="shared" si="1275"/>
        <v>6</v>
      </c>
      <c r="WZ70" s="45">
        <f t="shared" si="1275"/>
        <v>0</v>
      </c>
      <c r="XA70" s="45">
        <f t="shared" si="1275"/>
        <v>0</v>
      </c>
      <c r="XB70" s="45">
        <f t="shared" si="1275"/>
        <v>0</v>
      </c>
      <c r="XC70" s="45">
        <f t="shared" si="1275"/>
        <v>0</v>
      </c>
      <c r="XD70" s="47">
        <f t="shared" si="1125"/>
        <v>3909</v>
      </c>
      <c r="XE70" s="40">
        <f t="shared" ref="XE70:YC70" si="1276">IFERROR(WF70/WF$10,"")</f>
        <v>0.00226769125965805</v>
      </c>
      <c r="XF70" s="40">
        <f t="shared" si="1276"/>
        <v>0</v>
      </c>
      <c r="XG70" s="40">
        <f t="shared" si="1276"/>
        <v>4.51273255079189e-6</v>
      </c>
      <c r="XH70" s="40">
        <f t="shared" si="1276"/>
        <v>4.75231763996883e-6</v>
      </c>
      <c r="XI70" s="40">
        <f t="shared" si="1276"/>
        <v>1.41558478633283e-5</v>
      </c>
      <c r="XJ70" s="40">
        <f t="shared" si="1276"/>
        <v>0</v>
      </c>
      <c r="XK70" s="40">
        <f t="shared" si="1276"/>
        <v>0</v>
      </c>
      <c r="XL70" s="40">
        <f t="shared" si="1276"/>
        <v>0</v>
      </c>
      <c r="XM70" s="40">
        <f t="shared" si="1276"/>
        <v>0</v>
      </c>
      <c r="XN70" s="40">
        <f t="shared" si="1276"/>
        <v>0</v>
      </c>
      <c r="XO70" s="40">
        <f t="shared" si="1276"/>
        <v>0</v>
      </c>
      <c r="XP70" s="40">
        <f t="shared" si="1276"/>
        <v>0</v>
      </c>
      <c r="XQ70" s="40">
        <f t="shared" si="1276"/>
        <v>0</v>
      </c>
      <c r="XR70" s="40">
        <f t="shared" si="1276"/>
        <v>0</v>
      </c>
      <c r="XS70" s="40">
        <f t="shared" si="1276"/>
        <v>0</v>
      </c>
      <c r="XT70" s="40">
        <f t="shared" si="1276"/>
        <v>0</v>
      </c>
      <c r="XU70" s="40">
        <f t="shared" si="1276"/>
        <v>1.94577741006911e-5</v>
      </c>
      <c r="XV70" s="40">
        <f t="shared" si="1276"/>
        <v>2.78733797279848e-6</v>
      </c>
      <c r="XW70" s="40">
        <f t="shared" si="1276"/>
        <v>3.74172743819266e-6</v>
      </c>
      <c r="XX70" s="40">
        <f t="shared" si="1276"/>
        <v>7.83027237328413e-6</v>
      </c>
      <c r="XY70" s="40">
        <f t="shared" si="1276"/>
        <v>0</v>
      </c>
      <c r="XZ70" s="40">
        <f t="shared" si="1276"/>
        <v>0</v>
      </c>
      <c r="YA70" s="40">
        <f t="shared" si="1276"/>
        <v>0</v>
      </c>
      <c r="YB70" s="40" t="str">
        <f t="shared" si="1276"/>
        <v/>
      </c>
      <c r="YC70" s="41">
        <f t="shared" si="1276"/>
        <v>0.000193801307759025</v>
      </c>
    </row>
    <row r="71" s="18" customFormat="1" customHeight="1" spans="1:653">
      <c r="A71" s="67"/>
      <c r="B71" s="68" t="s">
        <v>125</v>
      </c>
      <c r="C71" s="45"/>
      <c r="D71" s="45"/>
      <c r="E71" s="45"/>
      <c r="F71" s="45"/>
      <c r="G71" s="45"/>
      <c r="H71" s="45"/>
      <c r="I71" s="45"/>
      <c r="J71" s="45"/>
      <c r="K71" s="45"/>
      <c r="L71" s="46"/>
      <c r="M71" s="45"/>
      <c r="N71" s="45"/>
      <c r="O71" s="45"/>
      <c r="P71" s="45"/>
      <c r="Q71" s="46"/>
      <c r="R71" s="45"/>
      <c r="S71" s="40" t="str">
        <f>IFERROR(#REF!/#REF!,"")</f>
        <v/>
      </c>
      <c r="T71" s="45"/>
      <c r="U71" s="45"/>
      <c r="V71" s="45"/>
      <c r="W71" s="45"/>
      <c r="X71" s="46"/>
      <c r="Y71" s="45"/>
      <c r="Z71" s="45"/>
      <c r="AA71" s="47">
        <f t="shared" si="1099"/>
        <v>0</v>
      </c>
      <c r="AB71" s="40">
        <f t="shared" ref="AB71:AZ71" si="1277">IFERROR(C71/C$10,"")</f>
        <v>0</v>
      </c>
      <c r="AC71" s="40">
        <f t="shared" si="1277"/>
        <v>0</v>
      </c>
      <c r="AD71" s="40">
        <f t="shared" si="1277"/>
        <v>0</v>
      </c>
      <c r="AE71" s="40">
        <f t="shared" si="1277"/>
        <v>0</v>
      </c>
      <c r="AF71" s="40">
        <f t="shared" si="1277"/>
        <v>0</v>
      </c>
      <c r="AG71" s="40">
        <f t="shared" si="1277"/>
        <v>0</v>
      </c>
      <c r="AH71" s="40">
        <f t="shared" si="1277"/>
        <v>0</v>
      </c>
      <c r="AI71" s="40">
        <f t="shared" si="1277"/>
        <v>0</v>
      </c>
      <c r="AJ71" s="40">
        <f t="shared" si="1277"/>
        <v>0</v>
      </c>
      <c r="AK71" s="40">
        <f t="shared" si="1277"/>
        <v>0</v>
      </c>
      <c r="AL71" s="40">
        <f t="shared" si="1277"/>
        <v>0</v>
      </c>
      <c r="AM71" s="40">
        <f t="shared" si="1277"/>
        <v>0</v>
      </c>
      <c r="AN71" s="40">
        <f t="shared" si="1277"/>
        <v>0</v>
      </c>
      <c r="AO71" s="40">
        <f t="shared" si="1277"/>
        <v>0</v>
      </c>
      <c r="AP71" s="40">
        <f t="shared" si="1277"/>
        <v>0</v>
      </c>
      <c r="AQ71" s="40">
        <f t="shared" si="1277"/>
        <v>0</v>
      </c>
      <c r="AR71" s="40" t="str">
        <f t="shared" si="1277"/>
        <v/>
      </c>
      <c r="AS71" s="40">
        <f t="shared" si="1277"/>
        <v>0</v>
      </c>
      <c r="AT71" s="40">
        <f t="shared" si="1277"/>
        <v>0</v>
      </c>
      <c r="AU71" s="40">
        <f t="shared" si="1277"/>
        <v>0</v>
      </c>
      <c r="AV71" s="40" t="str">
        <f t="shared" si="1277"/>
        <v/>
      </c>
      <c r="AW71" s="40" t="str">
        <f t="shared" si="1277"/>
        <v/>
      </c>
      <c r="AX71" s="40" t="str">
        <f t="shared" si="1277"/>
        <v/>
      </c>
      <c r="AY71" s="40" t="str">
        <f t="shared" si="1277"/>
        <v/>
      </c>
      <c r="AZ71" s="41">
        <f t="shared" si="1277"/>
        <v>0</v>
      </c>
      <c r="BA71" s="45"/>
      <c r="BB71" s="45"/>
      <c r="BC71" s="45"/>
      <c r="BD71" s="45"/>
      <c r="BE71" s="45"/>
      <c r="BF71" s="45"/>
      <c r="BG71" s="45"/>
      <c r="BH71" s="45"/>
      <c r="BI71" s="45"/>
      <c r="BJ71" s="46"/>
      <c r="BK71" s="45"/>
      <c r="BL71" s="45"/>
      <c r="BM71" s="45"/>
      <c r="BN71" s="45"/>
      <c r="BO71" s="46"/>
      <c r="BP71" s="45"/>
      <c r="BQ71" s="40" t="str">
        <f>IFERROR(#REF!/#REF!,"")</f>
        <v/>
      </c>
      <c r="BR71" s="46"/>
      <c r="BS71" s="46"/>
      <c r="BT71" s="46"/>
      <c r="BU71" s="45"/>
      <c r="BV71" s="45"/>
      <c r="BW71" s="45"/>
      <c r="BX71" s="45"/>
      <c r="BY71" s="47">
        <f t="shared" si="1101"/>
        <v>0</v>
      </c>
      <c r="BZ71" s="40">
        <f t="shared" ref="BZ71:CX71" si="1278">IFERROR(BA71/BA$10,"")</f>
        <v>0</v>
      </c>
      <c r="CA71" s="40">
        <f t="shared" si="1278"/>
        <v>0</v>
      </c>
      <c r="CB71" s="40">
        <f t="shared" si="1278"/>
        <v>0</v>
      </c>
      <c r="CC71" s="40">
        <f t="shared" si="1278"/>
        <v>0</v>
      </c>
      <c r="CD71" s="40">
        <f t="shared" si="1278"/>
        <v>0</v>
      </c>
      <c r="CE71" s="40">
        <f t="shared" si="1278"/>
        <v>0</v>
      </c>
      <c r="CF71" s="40">
        <f t="shared" si="1278"/>
        <v>0</v>
      </c>
      <c r="CG71" s="40">
        <f t="shared" si="1278"/>
        <v>0</v>
      </c>
      <c r="CH71" s="40">
        <f t="shared" si="1278"/>
        <v>0</v>
      </c>
      <c r="CI71" s="40">
        <f t="shared" si="1278"/>
        <v>0</v>
      </c>
      <c r="CJ71" s="40">
        <f t="shared" si="1278"/>
        <v>0</v>
      </c>
      <c r="CK71" s="40">
        <f t="shared" si="1278"/>
        <v>0</v>
      </c>
      <c r="CL71" s="40">
        <f t="shared" si="1278"/>
        <v>0</v>
      </c>
      <c r="CM71" s="40">
        <f t="shared" si="1278"/>
        <v>0</v>
      </c>
      <c r="CN71" s="40">
        <f t="shared" si="1278"/>
        <v>0</v>
      </c>
      <c r="CO71" s="40">
        <f t="shared" si="1278"/>
        <v>0</v>
      </c>
      <c r="CP71" s="40" t="str">
        <f t="shared" si="1278"/>
        <v/>
      </c>
      <c r="CQ71" s="40">
        <f t="shared" si="1278"/>
        <v>0</v>
      </c>
      <c r="CR71" s="40">
        <f t="shared" si="1278"/>
        <v>0</v>
      </c>
      <c r="CS71" s="40">
        <f t="shared" si="1278"/>
        <v>0</v>
      </c>
      <c r="CT71" s="40" t="str">
        <f t="shared" si="1278"/>
        <v/>
      </c>
      <c r="CU71" s="40" t="str">
        <f t="shared" si="1278"/>
        <v/>
      </c>
      <c r="CV71" s="40" t="str">
        <f t="shared" si="1278"/>
        <v/>
      </c>
      <c r="CW71" s="40" t="str">
        <f t="shared" si="1278"/>
        <v/>
      </c>
      <c r="CX71" s="41">
        <f t="shared" si="1278"/>
        <v>0</v>
      </c>
      <c r="CY71" s="48"/>
      <c r="CZ71" s="45"/>
      <c r="DA71" s="45"/>
      <c r="DB71" s="45"/>
      <c r="DC71" s="45"/>
      <c r="DD71" s="45"/>
      <c r="DE71" s="45"/>
      <c r="DF71" s="45"/>
      <c r="DG71" s="45"/>
      <c r="DH71" s="46"/>
      <c r="DI71" s="45"/>
      <c r="DJ71" s="45"/>
      <c r="DK71" s="45"/>
      <c r="DL71" s="45"/>
      <c r="DM71" s="46"/>
      <c r="DN71" s="45"/>
      <c r="DO71" s="45"/>
      <c r="DP71" s="46"/>
      <c r="DQ71" s="46"/>
      <c r="DR71" s="46"/>
      <c r="DS71" s="45"/>
      <c r="DT71" s="45"/>
      <c r="DU71" s="45"/>
      <c r="DV71" s="45"/>
      <c r="DW71" s="47">
        <f t="shared" si="1103"/>
        <v>0</v>
      </c>
      <c r="DX71" s="40">
        <f t="shared" ref="DX71:EV71" si="1279">IFERROR(CY71/CY$10,"")</f>
        <v>0</v>
      </c>
      <c r="DY71" s="40">
        <f t="shared" si="1279"/>
        <v>0</v>
      </c>
      <c r="DZ71" s="40">
        <f t="shared" si="1279"/>
        <v>0</v>
      </c>
      <c r="EA71" s="40">
        <f t="shared" si="1279"/>
        <v>0</v>
      </c>
      <c r="EB71" s="40">
        <f t="shared" si="1279"/>
        <v>0</v>
      </c>
      <c r="EC71" s="40">
        <f t="shared" si="1279"/>
        <v>0</v>
      </c>
      <c r="ED71" s="40">
        <f t="shared" si="1279"/>
        <v>0</v>
      </c>
      <c r="EE71" s="40">
        <f t="shared" si="1279"/>
        <v>0</v>
      </c>
      <c r="EF71" s="40">
        <f t="shared" si="1279"/>
        <v>0</v>
      </c>
      <c r="EG71" s="40">
        <f t="shared" si="1279"/>
        <v>0</v>
      </c>
      <c r="EH71" s="40">
        <f t="shared" si="1279"/>
        <v>0</v>
      </c>
      <c r="EI71" s="40">
        <f t="shared" si="1279"/>
        <v>0</v>
      </c>
      <c r="EJ71" s="40">
        <f t="shared" si="1279"/>
        <v>0</v>
      </c>
      <c r="EK71" s="40">
        <f t="shared" si="1279"/>
        <v>0</v>
      </c>
      <c r="EL71" s="40">
        <f t="shared" si="1279"/>
        <v>0</v>
      </c>
      <c r="EM71" s="40">
        <f t="shared" si="1279"/>
        <v>0</v>
      </c>
      <c r="EN71" s="40">
        <f t="shared" si="1279"/>
        <v>0</v>
      </c>
      <c r="EO71" s="40">
        <f t="shared" si="1279"/>
        <v>0</v>
      </c>
      <c r="EP71" s="40">
        <f t="shared" si="1279"/>
        <v>0</v>
      </c>
      <c r="EQ71" s="40">
        <f t="shared" si="1279"/>
        <v>0</v>
      </c>
      <c r="ER71" s="40" t="str">
        <f t="shared" si="1279"/>
        <v/>
      </c>
      <c r="ES71" s="40" t="str">
        <f t="shared" si="1279"/>
        <v/>
      </c>
      <c r="ET71" s="40" t="str">
        <f t="shared" si="1279"/>
        <v/>
      </c>
      <c r="EU71" s="40" t="str">
        <f t="shared" si="1279"/>
        <v/>
      </c>
      <c r="EV71" s="41">
        <f t="shared" si="1279"/>
        <v>0</v>
      </c>
      <c r="EW71" s="45"/>
      <c r="EX71" s="45"/>
      <c r="EY71" s="45"/>
      <c r="EZ71" s="45"/>
      <c r="FA71" s="45"/>
      <c r="FB71" s="45"/>
      <c r="FC71" s="45"/>
      <c r="FD71" s="45"/>
      <c r="FE71" s="45"/>
      <c r="FF71" s="46"/>
      <c r="FG71" s="45"/>
      <c r="FH71" s="45"/>
      <c r="FI71" s="45"/>
      <c r="FJ71" s="45"/>
      <c r="FK71" s="46"/>
      <c r="FL71" s="45"/>
      <c r="FM71" s="45"/>
      <c r="FN71" s="46"/>
      <c r="FO71" s="46"/>
      <c r="FP71" s="46"/>
      <c r="FQ71" s="45"/>
      <c r="FR71" s="45"/>
      <c r="FS71" s="45"/>
      <c r="FT71" s="45"/>
      <c r="FU71" s="47">
        <f t="shared" si="1105"/>
        <v>0</v>
      </c>
      <c r="FV71" s="40">
        <f t="shared" ref="FV71:GT71" si="1280">IFERROR(EW71/EW$10,"")</f>
        <v>0</v>
      </c>
      <c r="FW71" s="40">
        <f t="shared" si="1280"/>
        <v>0</v>
      </c>
      <c r="FX71" s="40">
        <f t="shared" si="1280"/>
        <v>0</v>
      </c>
      <c r="FY71" s="40">
        <f t="shared" si="1280"/>
        <v>0</v>
      </c>
      <c r="FZ71" s="40">
        <f t="shared" si="1280"/>
        <v>0</v>
      </c>
      <c r="GA71" s="40">
        <f t="shared" si="1280"/>
        <v>0</v>
      </c>
      <c r="GB71" s="40">
        <f t="shared" si="1280"/>
        <v>0</v>
      </c>
      <c r="GC71" s="40">
        <f t="shared" si="1280"/>
        <v>0</v>
      </c>
      <c r="GD71" s="40">
        <f t="shared" si="1280"/>
        <v>0</v>
      </c>
      <c r="GE71" s="40">
        <f t="shared" si="1280"/>
        <v>0</v>
      </c>
      <c r="GF71" s="40">
        <f t="shared" si="1280"/>
        <v>0</v>
      </c>
      <c r="GG71" s="40">
        <f t="shared" si="1280"/>
        <v>0</v>
      </c>
      <c r="GH71" s="40">
        <f t="shared" si="1280"/>
        <v>0</v>
      </c>
      <c r="GI71" s="40">
        <f t="shared" si="1280"/>
        <v>0</v>
      </c>
      <c r="GJ71" s="40">
        <f t="shared" si="1280"/>
        <v>0</v>
      </c>
      <c r="GK71" s="40">
        <f t="shared" si="1280"/>
        <v>0</v>
      </c>
      <c r="GL71" s="40">
        <f t="shared" si="1280"/>
        <v>0</v>
      </c>
      <c r="GM71" s="40">
        <f t="shared" si="1280"/>
        <v>0</v>
      </c>
      <c r="GN71" s="40">
        <f t="shared" si="1280"/>
        <v>0</v>
      </c>
      <c r="GO71" s="40">
        <f t="shared" si="1280"/>
        <v>0</v>
      </c>
      <c r="GP71" s="40" t="str">
        <f t="shared" si="1280"/>
        <v/>
      </c>
      <c r="GQ71" s="40" t="str">
        <f t="shared" si="1280"/>
        <v/>
      </c>
      <c r="GR71" s="40" t="str">
        <f t="shared" si="1280"/>
        <v/>
      </c>
      <c r="GS71" s="40" t="str">
        <f t="shared" si="1280"/>
        <v/>
      </c>
      <c r="GT71" s="41">
        <f t="shared" si="1280"/>
        <v>0</v>
      </c>
      <c r="GU71" s="45"/>
      <c r="GV71" s="45"/>
      <c r="GW71" s="45"/>
      <c r="GX71" s="45"/>
      <c r="GY71" s="45"/>
      <c r="GZ71" s="45"/>
      <c r="HA71" s="45"/>
      <c r="HB71" s="45"/>
      <c r="HC71" s="45"/>
      <c r="HD71" s="46"/>
      <c r="HE71" s="45"/>
      <c r="HF71" s="45"/>
      <c r="HG71" s="45"/>
      <c r="HH71" s="45"/>
      <c r="HI71" s="46"/>
      <c r="HJ71" s="45"/>
      <c r="HK71" s="45"/>
      <c r="HL71" s="46"/>
      <c r="HM71" s="46"/>
      <c r="HN71" s="46"/>
      <c r="HO71" s="45"/>
      <c r="HP71" s="46"/>
      <c r="HQ71" s="45"/>
      <c r="HR71" s="45"/>
      <c r="HS71" s="47">
        <f t="shared" si="1107"/>
        <v>0</v>
      </c>
      <c r="HT71" s="40">
        <f t="shared" ref="HT71:IR71" si="1281">IFERROR(GU71/GU$10,"")</f>
        <v>0</v>
      </c>
      <c r="HU71" s="40">
        <f t="shared" si="1281"/>
        <v>0</v>
      </c>
      <c r="HV71" s="40">
        <f t="shared" si="1281"/>
        <v>0</v>
      </c>
      <c r="HW71" s="40">
        <f t="shared" si="1281"/>
        <v>0</v>
      </c>
      <c r="HX71" s="40">
        <f t="shared" si="1281"/>
        <v>0</v>
      </c>
      <c r="HY71" s="40">
        <f t="shared" si="1281"/>
        <v>0</v>
      </c>
      <c r="HZ71" s="40">
        <f t="shared" si="1281"/>
        <v>0</v>
      </c>
      <c r="IA71" s="40">
        <f t="shared" si="1281"/>
        <v>0</v>
      </c>
      <c r="IB71" s="40">
        <f t="shared" si="1281"/>
        <v>0</v>
      </c>
      <c r="IC71" s="40">
        <f t="shared" si="1281"/>
        <v>0</v>
      </c>
      <c r="ID71" s="40">
        <f t="shared" si="1281"/>
        <v>0</v>
      </c>
      <c r="IE71" s="40">
        <f t="shared" si="1281"/>
        <v>0</v>
      </c>
      <c r="IF71" s="40" t="str">
        <f t="shared" si="1281"/>
        <v/>
      </c>
      <c r="IG71" s="40">
        <f t="shared" si="1281"/>
        <v>0</v>
      </c>
      <c r="IH71" s="40">
        <f t="shared" si="1281"/>
        <v>0</v>
      </c>
      <c r="II71" s="40">
        <f t="shared" si="1281"/>
        <v>0</v>
      </c>
      <c r="IJ71" s="40">
        <f t="shared" si="1281"/>
        <v>0</v>
      </c>
      <c r="IK71" s="40">
        <f t="shared" si="1281"/>
        <v>0</v>
      </c>
      <c r="IL71" s="40">
        <f t="shared" si="1281"/>
        <v>0</v>
      </c>
      <c r="IM71" s="40">
        <f t="shared" si="1281"/>
        <v>0</v>
      </c>
      <c r="IN71" s="40">
        <f t="shared" si="1281"/>
        <v>0</v>
      </c>
      <c r="IO71" s="40">
        <f t="shared" si="1281"/>
        <v>0</v>
      </c>
      <c r="IP71" s="40" t="str">
        <f t="shared" si="1281"/>
        <v/>
      </c>
      <c r="IQ71" s="40" t="str">
        <f t="shared" si="1281"/>
        <v/>
      </c>
      <c r="IR71" s="41">
        <f t="shared" si="1281"/>
        <v>0</v>
      </c>
      <c r="IS71" s="45"/>
      <c r="IT71" s="45"/>
      <c r="IU71" s="45"/>
      <c r="IV71" s="45"/>
      <c r="IW71" s="45"/>
      <c r="IX71" s="45"/>
      <c r="IY71" s="45"/>
      <c r="IZ71" s="45"/>
      <c r="JA71" s="45"/>
      <c r="JB71" s="46"/>
      <c r="JC71" s="45"/>
      <c r="JD71" s="45"/>
      <c r="JE71" s="45"/>
      <c r="JF71" s="45"/>
      <c r="JG71" s="46"/>
      <c r="JH71" s="45"/>
      <c r="JI71" s="45"/>
      <c r="JJ71" s="46"/>
      <c r="JK71" s="46"/>
      <c r="JL71" s="46"/>
      <c r="JM71" s="45"/>
      <c r="JN71" s="46"/>
      <c r="JO71" s="45"/>
      <c r="JP71" s="45"/>
      <c r="JQ71" s="47">
        <f t="shared" si="1109"/>
        <v>0</v>
      </c>
      <c r="JR71" s="40">
        <f t="shared" ref="JR71:KP71" si="1282">IFERROR(IS71/IS$10,"")</f>
        <v>0</v>
      </c>
      <c r="JS71" s="40">
        <f t="shared" si="1282"/>
        <v>0</v>
      </c>
      <c r="JT71" s="40">
        <f t="shared" si="1282"/>
        <v>0</v>
      </c>
      <c r="JU71" s="40">
        <f t="shared" si="1282"/>
        <v>0</v>
      </c>
      <c r="JV71" s="40">
        <f t="shared" si="1282"/>
        <v>0</v>
      </c>
      <c r="JW71" s="40">
        <f t="shared" si="1282"/>
        <v>0</v>
      </c>
      <c r="JX71" s="40">
        <f t="shared" si="1282"/>
        <v>0</v>
      </c>
      <c r="JY71" s="40">
        <f t="shared" si="1282"/>
        <v>0</v>
      </c>
      <c r="JZ71" s="40">
        <f t="shared" si="1282"/>
        <v>0</v>
      </c>
      <c r="KA71" s="40">
        <f t="shared" si="1282"/>
        <v>0</v>
      </c>
      <c r="KB71" s="40">
        <f t="shared" si="1282"/>
        <v>0</v>
      </c>
      <c r="KC71" s="40">
        <f t="shared" si="1282"/>
        <v>0</v>
      </c>
      <c r="KD71" s="40" t="str">
        <f t="shared" si="1282"/>
        <v/>
      </c>
      <c r="KE71" s="40">
        <f t="shared" si="1282"/>
        <v>0</v>
      </c>
      <c r="KF71" s="40">
        <f t="shared" si="1282"/>
        <v>0</v>
      </c>
      <c r="KG71" s="40" t="str">
        <f t="shared" si="1282"/>
        <v/>
      </c>
      <c r="KH71" s="40">
        <f t="shared" si="1282"/>
        <v>0</v>
      </c>
      <c r="KI71" s="40">
        <f t="shared" si="1282"/>
        <v>0</v>
      </c>
      <c r="KJ71" s="40">
        <f t="shared" si="1282"/>
        <v>0</v>
      </c>
      <c r="KK71" s="40">
        <f t="shared" si="1282"/>
        <v>0</v>
      </c>
      <c r="KL71" s="40">
        <f t="shared" si="1282"/>
        <v>0</v>
      </c>
      <c r="KM71" s="40">
        <f t="shared" si="1282"/>
        <v>0</v>
      </c>
      <c r="KN71" s="40">
        <f t="shared" si="1282"/>
        <v>0</v>
      </c>
      <c r="KO71" s="40" t="str">
        <f t="shared" si="1282"/>
        <v/>
      </c>
      <c r="KP71" s="41">
        <f t="shared" si="1282"/>
        <v>0</v>
      </c>
      <c r="KQ71" s="45"/>
      <c r="KR71" s="45"/>
      <c r="KS71" s="45"/>
      <c r="KT71" s="45"/>
      <c r="KU71" s="45"/>
      <c r="KV71" s="45"/>
      <c r="KW71" s="45"/>
      <c r="KX71" s="45"/>
      <c r="KY71" s="45"/>
      <c r="KZ71" s="45"/>
      <c r="LA71" s="45"/>
      <c r="LB71" s="45"/>
      <c r="LC71" s="45"/>
      <c r="LD71" s="45"/>
      <c r="LE71" s="45"/>
      <c r="LF71" s="45"/>
      <c r="LG71" s="45"/>
      <c r="LH71" s="45"/>
      <c r="LI71" s="45"/>
      <c r="LJ71" s="45"/>
      <c r="LK71" s="45"/>
      <c r="LL71" s="45"/>
      <c r="LM71" s="45"/>
      <c r="LN71" s="45"/>
      <c r="LO71" s="47">
        <f t="shared" si="1111"/>
        <v>0</v>
      </c>
      <c r="LP71" s="40" t="str">
        <f t="shared" ref="LP71:MN71" si="1283">IFERROR(KQ71/KQ$10,"")</f>
        <v/>
      </c>
      <c r="LQ71" s="40" t="str">
        <f t="shared" si="1283"/>
        <v/>
      </c>
      <c r="LR71" s="40" t="str">
        <f t="shared" si="1283"/>
        <v/>
      </c>
      <c r="LS71" s="40" t="str">
        <f t="shared" si="1283"/>
        <v/>
      </c>
      <c r="LT71" s="40" t="str">
        <f t="shared" si="1283"/>
        <v/>
      </c>
      <c r="LU71" s="40" t="str">
        <f t="shared" si="1283"/>
        <v/>
      </c>
      <c r="LV71" s="40" t="str">
        <f t="shared" si="1283"/>
        <v/>
      </c>
      <c r="LW71" s="40" t="str">
        <f t="shared" si="1283"/>
        <v/>
      </c>
      <c r="LX71" s="40" t="str">
        <f t="shared" si="1283"/>
        <v/>
      </c>
      <c r="LY71" s="40" t="str">
        <f t="shared" si="1283"/>
        <v/>
      </c>
      <c r="LZ71" s="40" t="str">
        <f t="shared" si="1283"/>
        <v/>
      </c>
      <c r="MA71" s="40" t="str">
        <f t="shared" si="1283"/>
        <v/>
      </c>
      <c r="MB71" s="40" t="str">
        <f t="shared" si="1283"/>
        <v/>
      </c>
      <c r="MC71" s="40" t="str">
        <f t="shared" si="1283"/>
        <v/>
      </c>
      <c r="MD71" s="40" t="str">
        <f t="shared" si="1283"/>
        <v/>
      </c>
      <c r="ME71" s="40" t="str">
        <f t="shared" si="1283"/>
        <v/>
      </c>
      <c r="MF71" s="40" t="str">
        <f t="shared" si="1283"/>
        <v/>
      </c>
      <c r="MG71" s="40" t="str">
        <f t="shared" si="1283"/>
        <v/>
      </c>
      <c r="MH71" s="40" t="str">
        <f t="shared" si="1283"/>
        <v/>
      </c>
      <c r="MI71" s="40" t="str">
        <f t="shared" si="1283"/>
        <v/>
      </c>
      <c r="MJ71" s="40" t="str">
        <f t="shared" si="1283"/>
        <v/>
      </c>
      <c r="MK71" s="40" t="str">
        <f t="shared" si="1283"/>
        <v/>
      </c>
      <c r="ML71" s="40" t="str">
        <f t="shared" si="1283"/>
        <v/>
      </c>
      <c r="MM71" s="40" t="str">
        <f t="shared" si="1283"/>
        <v/>
      </c>
      <c r="MN71" s="41" t="str">
        <f t="shared" si="1283"/>
        <v/>
      </c>
      <c r="MO71" s="45"/>
      <c r="MP71" s="45"/>
      <c r="MQ71" s="45"/>
      <c r="MR71" s="45"/>
      <c r="MS71" s="45"/>
      <c r="MT71" s="45"/>
      <c r="MU71" s="45"/>
      <c r="MV71" s="45"/>
      <c r="MW71" s="45"/>
      <c r="MX71" s="45"/>
      <c r="MY71" s="45"/>
      <c r="MZ71" s="45"/>
      <c r="NA71" s="45"/>
      <c r="NB71" s="45"/>
      <c r="NC71" s="45"/>
      <c r="ND71" s="45"/>
      <c r="NE71" s="45"/>
      <c r="NF71" s="45"/>
      <c r="NG71" s="45"/>
      <c r="NH71" s="45"/>
      <c r="NI71" s="45"/>
      <c r="NJ71" s="45"/>
      <c r="NK71" s="45"/>
      <c r="NL71" s="45"/>
      <c r="NM71" s="47">
        <f t="shared" si="1113"/>
        <v>0</v>
      </c>
      <c r="NN71" s="40" t="str">
        <f t="shared" ref="NN71:OL71" si="1284">IFERROR(MO71/MO$10,"")</f>
        <v/>
      </c>
      <c r="NO71" s="40" t="str">
        <f t="shared" si="1284"/>
        <v/>
      </c>
      <c r="NP71" s="40" t="str">
        <f t="shared" si="1284"/>
        <v/>
      </c>
      <c r="NQ71" s="40" t="str">
        <f t="shared" si="1284"/>
        <v/>
      </c>
      <c r="NR71" s="40" t="str">
        <f t="shared" si="1284"/>
        <v/>
      </c>
      <c r="NS71" s="40" t="str">
        <f t="shared" si="1284"/>
        <v/>
      </c>
      <c r="NT71" s="40" t="str">
        <f t="shared" si="1284"/>
        <v/>
      </c>
      <c r="NU71" s="40" t="str">
        <f t="shared" si="1284"/>
        <v/>
      </c>
      <c r="NV71" s="40" t="str">
        <f t="shared" si="1284"/>
        <v/>
      </c>
      <c r="NW71" s="40" t="str">
        <f t="shared" si="1284"/>
        <v/>
      </c>
      <c r="NX71" s="40" t="str">
        <f t="shared" si="1284"/>
        <v/>
      </c>
      <c r="NY71" s="40" t="str">
        <f t="shared" si="1284"/>
        <v/>
      </c>
      <c r="NZ71" s="40" t="str">
        <f t="shared" si="1284"/>
        <v/>
      </c>
      <c r="OA71" s="40" t="str">
        <f t="shared" si="1284"/>
        <v/>
      </c>
      <c r="OB71" s="40" t="str">
        <f t="shared" si="1284"/>
        <v/>
      </c>
      <c r="OC71" s="40" t="str">
        <f t="shared" si="1284"/>
        <v/>
      </c>
      <c r="OD71" s="40" t="str">
        <f t="shared" si="1284"/>
        <v/>
      </c>
      <c r="OE71" s="40" t="str">
        <f t="shared" si="1284"/>
        <v/>
      </c>
      <c r="OF71" s="40" t="str">
        <f t="shared" si="1284"/>
        <v/>
      </c>
      <c r="OG71" s="40" t="str">
        <f t="shared" si="1284"/>
        <v/>
      </c>
      <c r="OH71" s="40" t="str">
        <f t="shared" si="1284"/>
        <v/>
      </c>
      <c r="OI71" s="40" t="str">
        <f t="shared" si="1284"/>
        <v/>
      </c>
      <c r="OJ71" s="40" t="str">
        <f t="shared" si="1284"/>
        <v/>
      </c>
      <c r="OK71" s="40" t="str">
        <f t="shared" si="1284"/>
        <v/>
      </c>
      <c r="OL71" s="41" t="str">
        <f t="shared" si="1284"/>
        <v/>
      </c>
      <c r="OM71" s="45"/>
      <c r="ON71" s="45"/>
      <c r="OO71" s="45"/>
      <c r="OP71" s="45"/>
      <c r="OQ71" s="45"/>
      <c r="OR71" s="45"/>
      <c r="OS71" s="45"/>
      <c r="OT71" s="45"/>
      <c r="OU71" s="45"/>
      <c r="OV71" s="45"/>
      <c r="OW71" s="45"/>
      <c r="OX71" s="45"/>
      <c r="OY71" s="45"/>
      <c r="OZ71" s="45"/>
      <c r="PA71" s="45"/>
      <c r="PB71" s="45"/>
      <c r="PC71" s="45"/>
      <c r="PD71" s="45"/>
      <c r="PE71" s="45"/>
      <c r="PF71" s="45"/>
      <c r="PG71" s="45"/>
      <c r="PH71" s="45"/>
      <c r="PI71" s="45"/>
      <c r="PJ71" s="45"/>
      <c r="PK71" s="47">
        <f t="shared" si="1115"/>
        <v>0</v>
      </c>
      <c r="PL71" s="40" t="str">
        <f t="shared" ref="PL71:QJ71" si="1285">IFERROR(OM71/OM$10,"")</f>
        <v/>
      </c>
      <c r="PM71" s="40" t="str">
        <f t="shared" si="1285"/>
        <v/>
      </c>
      <c r="PN71" s="40" t="str">
        <f t="shared" si="1285"/>
        <v/>
      </c>
      <c r="PO71" s="40" t="str">
        <f t="shared" si="1285"/>
        <v/>
      </c>
      <c r="PP71" s="40" t="str">
        <f t="shared" si="1285"/>
        <v/>
      </c>
      <c r="PQ71" s="40" t="str">
        <f t="shared" si="1285"/>
        <v/>
      </c>
      <c r="PR71" s="40" t="str">
        <f t="shared" si="1285"/>
        <v/>
      </c>
      <c r="PS71" s="40" t="str">
        <f t="shared" si="1285"/>
        <v/>
      </c>
      <c r="PT71" s="40" t="str">
        <f t="shared" si="1285"/>
        <v/>
      </c>
      <c r="PU71" s="40" t="str">
        <f t="shared" si="1285"/>
        <v/>
      </c>
      <c r="PV71" s="40" t="str">
        <f t="shared" si="1285"/>
        <v/>
      </c>
      <c r="PW71" s="40" t="str">
        <f t="shared" si="1285"/>
        <v/>
      </c>
      <c r="PX71" s="40" t="str">
        <f t="shared" si="1285"/>
        <v/>
      </c>
      <c r="PY71" s="40" t="str">
        <f t="shared" si="1285"/>
        <v/>
      </c>
      <c r="PZ71" s="40" t="str">
        <f t="shared" si="1285"/>
        <v/>
      </c>
      <c r="QA71" s="40" t="str">
        <f t="shared" si="1285"/>
        <v/>
      </c>
      <c r="QB71" s="40" t="str">
        <f t="shared" si="1285"/>
        <v/>
      </c>
      <c r="QC71" s="40" t="str">
        <f t="shared" si="1285"/>
        <v/>
      </c>
      <c r="QD71" s="40" t="str">
        <f t="shared" si="1285"/>
        <v/>
      </c>
      <c r="QE71" s="40" t="str">
        <f t="shared" si="1285"/>
        <v/>
      </c>
      <c r="QF71" s="40" t="str">
        <f t="shared" si="1285"/>
        <v/>
      </c>
      <c r="QG71" s="40" t="str">
        <f t="shared" si="1285"/>
        <v/>
      </c>
      <c r="QH71" s="40" t="str">
        <f t="shared" si="1285"/>
        <v/>
      </c>
      <c r="QI71" s="40" t="str">
        <f t="shared" si="1285"/>
        <v/>
      </c>
      <c r="QJ71" s="41" t="str">
        <f t="shared" si="1285"/>
        <v/>
      </c>
      <c r="QK71" s="45"/>
      <c r="QL71" s="45"/>
      <c r="QM71" s="45"/>
      <c r="QN71" s="45"/>
      <c r="QO71" s="45"/>
      <c r="QP71" s="45"/>
      <c r="QQ71" s="45"/>
      <c r="QR71" s="45"/>
      <c r="QS71" s="45"/>
      <c r="QT71" s="45"/>
      <c r="QU71" s="45"/>
      <c r="QV71" s="45"/>
      <c r="QW71" s="45"/>
      <c r="QX71" s="45"/>
      <c r="QY71" s="45"/>
      <c r="QZ71" s="45"/>
      <c r="RA71" s="45"/>
      <c r="RB71" s="45"/>
      <c r="RC71" s="45"/>
      <c r="RD71" s="45"/>
      <c r="RE71" s="45"/>
      <c r="RF71" s="45"/>
      <c r="RG71" s="45"/>
      <c r="RH71" s="45"/>
      <c r="RI71" s="47">
        <f t="shared" si="1117"/>
        <v>0</v>
      </c>
      <c r="RJ71" s="40" t="str">
        <f t="shared" ref="RJ71:SH71" si="1286">IFERROR(QK71/QK$10,"")</f>
        <v/>
      </c>
      <c r="RK71" s="40" t="str">
        <f t="shared" si="1286"/>
        <v/>
      </c>
      <c r="RL71" s="40" t="str">
        <f t="shared" si="1286"/>
        <v/>
      </c>
      <c r="RM71" s="40" t="str">
        <f t="shared" si="1286"/>
        <v/>
      </c>
      <c r="RN71" s="40" t="str">
        <f t="shared" si="1286"/>
        <v/>
      </c>
      <c r="RO71" s="40" t="str">
        <f t="shared" si="1286"/>
        <v/>
      </c>
      <c r="RP71" s="40" t="str">
        <f t="shared" si="1286"/>
        <v/>
      </c>
      <c r="RQ71" s="40" t="str">
        <f t="shared" si="1286"/>
        <v/>
      </c>
      <c r="RR71" s="40" t="str">
        <f t="shared" si="1286"/>
        <v/>
      </c>
      <c r="RS71" s="40" t="str">
        <f t="shared" si="1286"/>
        <v/>
      </c>
      <c r="RT71" s="40" t="str">
        <f t="shared" si="1286"/>
        <v/>
      </c>
      <c r="RU71" s="40" t="str">
        <f t="shared" si="1286"/>
        <v/>
      </c>
      <c r="RV71" s="40" t="str">
        <f t="shared" si="1286"/>
        <v/>
      </c>
      <c r="RW71" s="40" t="str">
        <f t="shared" si="1286"/>
        <v/>
      </c>
      <c r="RX71" s="40" t="str">
        <f t="shared" si="1286"/>
        <v/>
      </c>
      <c r="RY71" s="40" t="str">
        <f t="shared" si="1286"/>
        <v/>
      </c>
      <c r="RZ71" s="40" t="str">
        <f t="shared" si="1286"/>
        <v/>
      </c>
      <c r="SA71" s="40" t="str">
        <f t="shared" si="1286"/>
        <v/>
      </c>
      <c r="SB71" s="40" t="str">
        <f t="shared" si="1286"/>
        <v/>
      </c>
      <c r="SC71" s="40" t="str">
        <f t="shared" si="1286"/>
        <v/>
      </c>
      <c r="SD71" s="40" t="str">
        <f t="shared" si="1286"/>
        <v/>
      </c>
      <c r="SE71" s="40" t="str">
        <f t="shared" si="1286"/>
        <v/>
      </c>
      <c r="SF71" s="40" t="str">
        <f t="shared" si="1286"/>
        <v/>
      </c>
      <c r="SG71" s="40" t="str">
        <f t="shared" si="1286"/>
        <v/>
      </c>
      <c r="SH71" s="41" t="str">
        <f t="shared" si="1286"/>
        <v/>
      </c>
      <c r="SI71" s="45"/>
      <c r="SJ71" s="45"/>
      <c r="SK71" s="45"/>
      <c r="SL71" s="45"/>
      <c r="SM71" s="45"/>
      <c r="SN71" s="45"/>
      <c r="SO71" s="45"/>
      <c r="SP71" s="45"/>
      <c r="SQ71" s="45"/>
      <c r="SR71" s="45"/>
      <c r="SS71" s="45"/>
      <c r="ST71" s="45"/>
      <c r="SU71" s="45"/>
      <c r="SV71" s="45"/>
      <c r="SW71" s="45"/>
      <c r="SX71" s="45"/>
      <c r="SY71" s="45"/>
      <c r="SZ71" s="45"/>
      <c r="TA71" s="45"/>
      <c r="TB71" s="45"/>
      <c r="TC71" s="45"/>
      <c r="TD71" s="45"/>
      <c r="TE71" s="45"/>
      <c r="TF71" s="45"/>
      <c r="TG71" s="47">
        <f t="shared" si="1119"/>
        <v>0</v>
      </c>
      <c r="TH71" s="40" t="str">
        <f t="shared" ref="TH71:UA71" si="1287">IFERROR(SI71/SI$10,"")</f>
        <v/>
      </c>
      <c r="TI71" s="40" t="str">
        <f t="shared" si="1287"/>
        <v/>
      </c>
      <c r="TJ71" s="40" t="str">
        <f t="shared" si="1287"/>
        <v/>
      </c>
      <c r="TK71" s="40" t="str">
        <f t="shared" si="1287"/>
        <v/>
      </c>
      <c r="TL71" s="40" t="str">
        <f t="shared" si="1287"/>
        <v/>
      </c>
      <c r="TM71" s="40" t="str">
        <f t="shared" si="1287"/>
        <v/>
      </c>
      <c r="TN71" s="40" t="str">
        <f t="shared" si="1287"/>
        <v/>
      </c>
      <c r="TO71" s="40" t="str">
        <f t="shared" si="1287"/>
        <v/>
      </c>
      <c r="TP71" s="40" t="str">
        <f t="shared" si="1287"/>
        <v/>
      </c>
      <c r="TQ71" s="40" t="str">
        <f t="shared" si="1287"/>
        <v/>
      </c>
      <c r="TR71" s="40" t="str">
        <f t="shared" si="1287"/>
        <v/>
      </c>
      <c r="TS71" s="40" t="str">
        <f t="shared" si="1287"/>
        <v/>
      </c>
      <c r="TT71" s="40" t="str">
        <f t="shared" si="1287"/>
        <v/>
      </c>
      <c r="TU71" s="40" t="str">
        <f t="shared" si="1287"/>
        <v/>
      </c>
      <c r="TV71" s="40" t="str">
        <f t="shared" si="1287"/>
        <v/>
      </c>
      <c r="TW71" s="40" t="str">
        <f t="shared" si="1287"/>
        <v/>
      </c>
      <c r="TX71" s="40" t="str">
        <f t="shared" si="1287"/>
        <v/>
      </c>
      <c r="TY71" s="40" t="str">
        <f t="shared" si="1287"/>
        <v/>
      </c>
      <c r="TZ71" s="40" t="str">
        <f t="shared" si="1287"/>
        <v/>
      </c>
      <c r="UA71" s="40" t="str">
        <f t="shared" si="1287"/>
        <v/>
      </c>
      <c r="UB71" s="40" t="str">
        <f t="shared" ref="UB71:UG71" si="1288">IFERROR(TB71/TB$10,"")</f>
        <v/>
      </c>
      <c r="UC71" s="40" t="str">
        <f t="shared" si="1288"/>
        <v/>
      </c>
      <c r="UD71" s="40" t="str">
        <f t="shared" si="1288"/>
        <v/>
      </c>
      <c r="UE71" s="40" t="str">
        <f t="shared" si="1288"/>
        <v/>
      </c>
      <c r="UF71" s="40" t="str">
        <f t="shared" si="1288"/>
        <v/>
      </c>
      <c r="UG71" s="41" t="str">
        <f t="shared" si="1288"/>
        <v/>
      </c>
      <c r="UH71" s="45"/>
      <c r="UI71" s="45"/>
      <c r="UJ71" s="45"/>
      <c r="UK71" s="45"/>
      <c r="UL71" s="45"/>
      <c r="UM71" s="45"/>
      <c r="UN71" s="45"/>
      <c r="UO71" s="45"/>
      <c r="UP71" s="45"/>
      <c r="UQ71" s="45"/>
      <c r="UR71" s="45"/>
      <c r="US71" s="45"/>
      <c r="UT71" s="45"/>
      <c r="UU71" s="45"/>
      <c r="UV71" s="45"/>
      <c r="UW71" s="45"/>
      <c r="UX71" s="45"/>
      <c r="UY71" s="45"/>
      <c r="UZ71" s="45"/>
      <c r="VA71" s="45"/>
      <c r="VB71" s="45"/>
      <c r="VC71" s="45"/>
      <c r="VD71" s="45"/>
      <c r="VE71" s="45"/>
      <c r="VF71" s="47">
        <f t="shared" si="1122"/>
        <v>0</v>
      </c>
      <c r="VG71" s="40" t="str">
        <f t="shared" ref="VG71:WE71" si="1289">IFERROR(UH71/UH$10,"")</f>
        <v/>
      </c>
      <c r="VH71" s="40" t="str">
        <f t="shared" si="1289"/>
        <v/>
      </c>
      <c r="VI71" s="40" t="str">
        <f t="shared" si="1289"/>
        <v/>
      </c>
      <c r="VJ71" s="40" t="str">
        <f t="shared" si="1289"/>
        <v/>
      </c>
      <c r="VK71" s="40" t="str">
        <f t="shared" si="1289"/>
        <v/>
      </c>
      <c r="VL71" s="40" t="str">
        <f t="shared" si="1289"/>
        <v/>
      </c>
      <c r="VM71" s="40" t="str">
        <f t="shared" si="1289"/>
        <v/>
      </c>
      <c r="VN71" s="40" t="str">
        <f t="shared" si="1289"/>
        <v/>
      </c>
      <c r="VO71" s="40" t="str">
        <f t="shared" si="1289"/>
        <v/>
      </c>
      <c r="VP71" s="40" t="str">
        <f t="shared" si="1289"/>
        <v/>
      </c>
      <c r="VQ71" s="40" t="str">
        <f t="shared" si="1289"/>
        <v/>
      </c>
      <c r="VR71" s="40" t="str">
        <f t="shared" si="1289"/>
        <v/>
      </c>
      <c r="VS71" s="40" t="str">
        <f t="shared" si="1289"/>
        <v/>
      </c>
      <c r="VT71" s="40" t="str">
        <f t="shared" si="1289"/>
        <v/>
      </c>
      <c r="VU71" s="40" t="str">
        <f t="shared" si="1289"/>
        <v/>
      </c>
      <c r="VV71" s="40" t="str">
        <f t="shared" si="1289"/>
        <v/>
      </c>
      <c r="VW71" s="40" t="str">
        <f t="shared" si="1289"/>
        <v/>
      </c>
      <c r="VX71" s="40" t="str">
        <f t="shared" si="1289"/>
        <v/>
      </c>
      <c r="VY71" s="40" t="str">
        <f t="shared" si="1289"/>
        <v/>
      </c>
      <c r="VZ71" s="40" t="str">
        <f t="shared" si="1289"/>
        <v/>
      </c>
      <c r="WA71" s="40" t="str">
        <f t="shared" si="1289"/>
        <v/>
      </c>
      <c r="WB71" s="40" t="str">
        <f t="shared" si="1289"/>
        <v/>
      </c>
      <c r="WC71" s="40" t="str">
        <f t="shared" si="1289"/>
        <v/>
      </c>
      <c r="WD71" s="40" t="str">
        <f t="shared" si="1289"/>
        <v/>
      </c>
      <c r="WE71" s="41" t="str">
        <f t="shared" si="1289"/>
        <v/>
      </c>
      <c r="WF71" s="45">
        <f t="shared" ref="WF71:XC71" si="1290">SUMIF($C$2:$WE$2,WF$2,$C71:$WE71)</f>
        <v>0</v>
      </c>
      <c r="WG71" s="45">
        <f t="shared" si="1290"/>
        <v>0</v>
      </c>
      <c r="WH71" s="45">
        <f t="shared" si="1290"/>
        <v>0</v>
      </c>
      <c r="WI71" s="45">
        <f t="shared" si="1290"/>
        <v>0</v>
      </c>
      <c r="WJ71" s="45">
        <f t="shared" si="1290"/>
        <v>0</v>
      </c>
      <c r="WK71" s="45">
        <f t="shared" si="1290"/>
        <v>0</v>
      </c>
      <c r="WL71" s="45">
        <f t="shared" si="1290"/>
        <v>0</v>
      </c>
      <c r="WM71" s="45">
        <f t="shared" si="1290"/>
        <v>0</v>
      </c>
      <c r="WN71" s="45">
        <f t="shared" si="1290"/>
        <v>0</v>
      </c>
      <c r="WO71" s="45">
        <f t="shared" si="1290"/>
        <v>0</v>
      </c>
      <c r="WP71" s="45">
        <f t="shared" si="1290"/>
        <v>0</v>
      </c>
      <c r="WQ71" s="45">
        <f t="shared" si="1290"/>
        <v>0</v>
      </c>
      <c r="WR71" s="45">
        <f t="shared" si="1290"/>
        <v>0</v>
      </c>
      <c r="WS71" s="45">
        <f t="shared" si="1290"/>
        <v>0</v>
      </c>
      <c r="WT71" s="45">
        <f t="shared" si="1290"/>
        <v>0</v>
      </c>
      <c r="WU71" s="45">
        <f t="shared" si="1290"/>
        <v>0</v>
      </c>
      <c r="WV71" s="45">
        <f t="shared" si="1290"/>
        <v>0</v>
      </c>
      <c r="WW71" s="45">
        <f t="shared" si="1290"/>
        <v>0</v>
      </c>
      <c r="WX71" s="45">
        <f t="shared" si="1290"/>
        <v>0</v>
      </c>
      <c r="WY71" s="45">
        <f t="shared" si="1290"/>
        <v>0</v>
      </c>
      <c r="WZ71" s="45">
        <f t="shared" si="1290"/>
        <v>0</v>
      </c>
      <c r="XA71" s="45">
        <f t="shared" si="1290"/>
        <v>0</v>
      </c>
      <c r="XB71" s="45">
        <f t="shared" si="1290"/>
        <v>0</v>
      </c>
      <c r="XC71" s="45">
        <f t="shared" si="1290"/>
        <v>0</v>
      </c>
      <c r="XD71" s="47">
        <f t="shared" si="1125"/>
        <v>0</v>
      </c>
      <c r="XE71" s="40">
        <f t="shared" ref="XE71:YC71" si="1291">IFERROR(WF71/WF$10,"")</f>
        <v>0</v>
      </c>
      <c r="XF71" s="40">
        <f t="shared" si="1291"/>
        <v>0</v>
      </c>
      <c r="XG71" s="40">
        <f t="shared" si="1291"/>
        <v>0</v>
      </c>
      <c r="XH71" s="40">
        <f t="shared" si="1291"/>
        <v>0</v>
      </c>
      <c r="XI71" s="40">
        <f t="shared" si="1291"/>
        <v>0</v>
      </c>
      <c r="XJ71" s="40">
        <f t="shared" si="1291"/>
        <v>0</v>
      </c>
      <c r="XK71" s="40">
        <f t="shared" si="1291"/>
        <v>0</v>
      </c>
      <c r="XL71" s="40">
        <f t="shared" si="1291"/>
        <v>0</v>
      </c>
      <c r="XM71" s="40">
        <f t="shared" si="1291"/>
        <v>0</v>
      </c>
      <c r="XN71" s="40">
        <f t="shared" si="1291"/>
        <v>0</v>
      </c>
      <c r="XO71" s="40">
        <f t="shared" si="1291"/>
        <v>0</v>
      </c>
      <c r="XP71" s="40">
        <f t="shared" si="1291"/>
        <v>0</v>
      </c>
      <c r="XQ71" s="40">
        <f t="shared" si="1291"/>
        <v>0</v>
      </c>
      <c r="XR71" s="40">
        <f t="shared" si="1291"/>
        <v>0</v>
      </c>
      <c r="XS71" s="40">
        <f t="shared" si="1291"/>
        <v>0</v>
      </c>
      <c r="XT71" s="40">
        <f t="shared" si="1291"/>
        <v>0</v>
      </c>
      <c r="XU71" s="40">
        <f t="shared" si="1291"/>
        <v>0</v>
      </c>
      <c r="XV71" s="40">
        <f t="shared" si="1291"/>
        <v>0</v>
      </c>
      <c r="XW71" s="40">
        <f t="shared" si="1291"/>
        <v>0</v>
      </c>
      <c r="XX71" s="40">
        <f t="shared" si="1291"/>
        <v>0</v>
      </c>
      <c r="XY71" s="40">
        <f t="shared" si="1291"/>
        <v>0</v>
      </c>
      <c r="XZ71" s="40">
        <f t="shared" si="1291"/>
        <v>0</v>
      </c>
      <c r="YA71" s="40">
        <f t="shared" si="1291"/>
        <v>0</v>
      </c>
      <c r="YB71" s="40" t="str">
        <f t="shared" si="1291"/>
        <v/>
      </c>
      <c r="YC71" s="41">
        <f t="shared" si="1291"/>
        <v>0</v>
      </c>
    </row>
    <row r="72" s="18" customFormat="1" customHeight="1" spans="1:653">
      <c r="A72" s="67"/>
      <c r="B72" s="69" t="s">
        <v>126</v>
      </c>
      <c r="C72" s="52">
        <f t="shared" ref="C72:R72" si="1292">SUM(C60:C71)</f>
        <v>0</v>
      </c>
      <c r="D72" s="52">
        <f t="shared" si="1292"/>
        <v>0</v>
      </c>
      <c r="E72" s="52">
        <f t="shared" si="1292"/>
        <v>0</v>
      </c>
      <c r="F72" s="52">
        <f t="shared" si="1292"/>
        <v>0</v>
      </c>
      <c r="G72" s="52">
        <f t="shared" si="1292"/>
        <v>0</v>
      </c>
      <c r="H72" s="52">
        <f t="shared" si="1292"/>
        <v>0</v>
      </c>
      <c r="I72" s="52">
        <f t="shared" si="1292"/>
        <v>0</v>
      </c>
      <c r="J72" s="52">
        <f t="shared" si="1292"/>
        <v>0</v>
      </c>
      <c r="K72" s="52">
        <f t="shared" si="1292"/>
        <v>0</v>
      </c>
      <c r="L72" s="53">
        <f t="shared" si="1292"/>
        <v>0</v>
      </c>
      <c r="M72" s="52">
        <f t="shared" si="1292"/>
        <v>0</v>
      </c>
      <c r="N72" s="52">
        <f t="shared" si="1292"/>
        <v>0</v>
      </c>
      <c r="O72" s="52">
        <f t="shared" si="1292"/>
        <v>0</v>
      </c>
      <c r="P72" s="52">
        <f t="shared" si="1292"/>
        <v>0</v>
      </c>
      <c r="Q72" s="53">
        <f t="shared" si="1292"/>
        <v>0</v>
      </c>
      <c r="R72" s="52">
        <f t="shared" si="1292"/>
        <v>0</v>
      </c>
      <c r="S72" s="54" t="str">
        <f>IFERROR(#REF!/#REF!,"")</f>
        <v/>
      </c>
      <c r="T72" s="52">
        <f t="shared" ref="T72:AA72" si="1293">SUM(T60:T71)</f>
        <v>0</v>
      </c>
      <c r="U72" s="52">
        <f t="shared" si="1293"/>
        <v>0</v>
      </c>
      <c r="V72" s="52">
        <f t="shared" si="1293"/>
        <v>0</v>
      </c>
      <c r="W72" s="52">
        <f t="shared" si="1293"/>
        <v>0</v>
      </c>
      <c r="X72" s="53">
        <f t="shared" si="1293"/>
        <v>0</v>
      </c>
      <c r="Y72" s="52">
        <f t="shared" si="1293"/>
        <v>0</v>
      </c>
      <c r="Z72" s="52">
        <f t="shared" si="1293"/>
        <v>0</v>
      </c>
      <c r="AA72" s="55">
        <f t="shared" si="1293"/>
        <v>0</v>
      </c>
      <c r="AB72" s="54">
        <f t="shared" ref="AB72:AZ72" si="1294">IFERROR(C72/C$10,"")</f>
        <v>0</v>
      </c>
      <c r="AC72" s="54">
        <f t="shared" si="1294"/>
        <v>0</v>
      </c>
      <c r="AD72" s="54">
        <f t="shared" si="1294"/>
        <v>0</v>
      </c>
      <c r="AE72" s="54">
        <f t="shared" si="1294"/>
        <v>0</v>
      </c>
      <c r="AF72" s="54">
        <f t="shared" si="1294"/>
        <v>0</v>
      </c>
      <c r="AG72" s="54">
        <f t="shared" si="1294"/>
        <v>0</v>
      </c>
      <c r="AH72" s="54">
        <f t="shared" si="1294"/>
        <v>0</v>
      </c>
      <c r="AI72" s="54">
        <f t="shared" si="1294"/>
        <v>0</v>
      </c>
      <c r="AJ72" s="54">
        <f t="shared" si="1294"/>
        <v>0</v>
      </c>
      <c r="AK72" s="54">
        <f t="shared" si="1294"/>
        <v>0</v>
      </c>
      <c r="AL72" s="54">
        <f t="shared" si="1294"/>
        <v>0</v>
      </c>
      <c r="AM72" s="54">
        <f t="shared" si="1294"/>
        <v>0</v>
      </c>
      <c r="AN72" s="54">
        <f t="shared" si="1294"/>
        <v>0</v>
      </c>
      <c r="AO72" s="54">
        <f t="shared" si="1294"/>
        <v>0</v>
      </c>
      <c r="AP72" s="54">
        <f t="shared" si="1294"/>
        <v>0</v>
      </c>
      <c r="AQ72" s="54">
        <f t="shared" si="1294"/>
        <v>0</v>
      </c>
      <c r="AR72" s="54" t="str">
        <f t="shared" si="1294"/>
        <v/>
      </c>
      <c r="AS72" s="54">
        <f t="shared" si="1294"/>
        <v>0</v>
      </c>
      <c r="AT72" s="54">
        <f t="shared" si="1294"/>
        <v>0</v>
      </c>
      <c r="AU72" s="54">
        <f t="shared" si="1294"/>
        <v>0</v>
      </c>
      <c r="AV72" s="54" t="str">
        <f t="shared" si="1294"/>
        <v/>
      </c>
      <c r="AW72" s="54" t="str">
        <f t="shared" si="1294"/>
        <v/>
      </c>
      <c r="AX72" s="54" t="str">
        <f t="shared" si="1294"/>
        <v/>
      </c>
      <c r="AY72" s="54" t="str">
        <f t="shared" si="1294"/>
        <v/>
      </c>
      <c r="AZ72" s="56">
        <f t="shared" si="1294"/>
        <v>0</v>
      </c>
      <c r="BA72" s="52">
        <f t="shared" ref="BA72:BP72" si="1295">SUM(BA60:BA71)</f>
        <v>0</v>
      </c>
      <c r="BB72" s="52">
        <f t="shared" si="1295"/>
        <v>0</v>
      </c>
      <c r="BC72" s="52">
        <f t="shared" si="1295"/>
        <v>0</v>
      </c>
      <c r="BD72" s="52">
        <f t="shared" si="1295"/>
        <v>0</v>
      </c>
      <c r="BE72" s="52">
        <f t="shared" si="1295"/>
        <v>0</v>
      </c>
      <c r="BF72" s="52">
        <f t="shared" si="1295"/>
        <v>0</v>
      </c>
      <c r="BG72" s="52">
        <f t="shared" si="1295"/>
        <v>0</v>
      </c>
      <c r="BH72" s="52">
        <f t="shared" si="1295"/>
        <v>0</v>
      </c>
      <c r="BI72" s="52">
        <f t="shared" si="1295"/>
        <v>0</v>
      </c>
      <c r="BJ72" s="53">
        <f t="shared" si="1295"/>
        <v>0</v>
      </c>
      <c r="BK72" s="52">
        <f t="shared" si="1295"/>
        <v>0</v>
      </c>
      <c r="BL72" s="52">
        <f t="shared" si="1295"/>
        <v>0</v>
      </c>
      <c r="BM72" s="52">
        <f t="shared" si="1295"/>
        <v>0</v>
      </c>
      <c r="BN72" s="52">
        <f t="shared" si="1295"/>
        <v>0</v>
      </c>
      <c r="BO72" s="53">
        <f t="shared" si="1295"/>
        <v>0</v>
      </c>
      <c r="BP72" s="52">
        <f t="shared" si="1295"/>
        <v>0</v>
      </c>
      <c r="BQ72" s="54" t="str">
        <f>IFERROR(#REF!/#REF!,"")</f>
        <v/>
      </c>
      <c r="BR72" s="53">
        <f t="shared" ref="BR72:BY72" si="1296">SUM(BR60:BR71)</f>
        <v>0</v>
      </c>
      <c r="BS72" s="53">
        <f t="shared" si="1296"/>
        <v>0</v>
      </c>
      <c r="BT72" s="53">
        <f t="shared" si="1296"/>
        <v>0</v>
      </c>
      <c r="BU72" s="52">
        <f t="shared" si="1296"/>
        <v>0</v>
      </c>
      <c r="BV72" s="52">
        <f t="shared" si="1296"/>
        <v>0</v>
      </c>
      <c r="BW72" s="52">
        <f t="shared" si="1296"/>
        <v>0</v>
      </c>
      <c r="BX72" s="52">
        <f t="shared" si="1296"/>
        <v>0</v>
      </c>
      <c r="BY72" s="55">
        <f t="shared" si="1296"/>
        <v>0</v>
      </c>
      <c r="BZ72" s="54">
        <f t="shared" ref="BZ72:CX72" si="1297">IFERROR(BA72/BA$10,"")</f>
        <v>0</v>
      </c>
      <c r="CA72" s="54">
        <f t="shared" si="1297"/>
        <v>0</v>
      </c>
      <c r="CB72" s="54">
        <f t="shared" si="1297"/>
        <v>0</v>
      </c>
      <c r="CC72" s="54">
        <f t="shared" si="1297"/>
        <v>0</v>
      </c>
      <c r="CD72" s="54">
        <f t="shared" si="1297"/>
        <v>0</v>
      </c>
      <c r="CE72" s="54">
        <f t="shared" si="1297"/>
        <v>0</v>
      </c>
      <c r="CF72" s="54">
        <f t="shared" si="1297"/>
        <v>0</v>
      </c>
      <c r="CG72" s="54">
        <f t="shared" si="1297"/>
        <v>0</v>
      </c>
      <c r="CH72" s="54">
        <f t="shared" si="1297"/>
        <v>0</v>
      </c>
      <c r="CI72" s="54">
        <f t="shared" si="1297"/>
        <v>0</v>
      </c>
      <c r="CJ72" s="54">
        <f t="shared" si="1297"/>
        <v>0</v>
      </c>
      <c r="CK72" s="54">
        <f t="shared" si="1297"/>
        <v>0</v>
      </c>
      <c r="CL72" s="54">
        <f t="shared" si="1297"/>
        <v>0</v>
      </c>
      <c r="CM72" s="54">
        <f t="shared" si="1297"/>
        <v>0</v>
      </c>
      <c r="CN72" s="54">
        <f t="shared" si="1297"/>
        <v>0</v>
      </c>
      <c r="CO72" s="54">
        <f t="shared" si="1297"/>
        <v>0</v>
      </c>
      <c r="CP72" s="54" t="str">
        <f t="shared" si="1297"/>
        <v/>
      </c>
      <c r="CQ72" s="54">
        <f t="shared" si="1297"/>
        <v>0</v>
      </c>
      <c r="CR72" s="54">
        <f t="shared" si="1297"/>
        <v>0</v>
      </c>
      <c r="CS72" s="54">
        <f t="shared" si="1297"/>
        <v>0</v>
      </c>
      <c r="CT72" s="54" t="str">
        <f t="shared" si="1297"/>
        <v/>
      </c>
      <c r="CU72" s="54" t="str">
        <f t="shared" si="1297"/>
        <v/>
      </c>
      <c r="CV72" s="54" t="str">
        <f t="shared" si="1297"/>
        <v/>
      </c>
      <c r="CW72" s="54" t="str">
        <f t="shared" si="1297"/>
        <v/>
      </c>
      <c r="CX72" s="56">
        <f t="shared" si="1297"/>
        <v>0</v>
      </c>
      <c r="CY72" s="57">
        <f t="shared" ref="CY72:DW72" si="1298">SUM(CY60:CY71)</f>
        <v>1742.4</v>
      </c>
      <c r="CZ72" s="52">
        <f t="shared" si="1298"/>
        <v>0</v>
      </c>
      <c r="DA72" s="52">
        <f t="shared" si="1298"/>
        <v>256</v>
      </c>
      <c r="DB72" s="52">
        <f t="shared" si="1298"/>
        <v>0</v>
      </c>
      <c r="DC72" s="52">
        <f t="shared" si="1298"/>
        <v>6</v>
      </c>
      <c r="DD72" s="52">
        <f t="shared" si="1298"/>
        <v>100</v>
      </c>
      <c r="DE72" s="52">
        <f t="shared" si="1298"/>
        <v>0</v>
      </c>
      <c r="DF72" s="52">
        <f t="shared" si="1298"/>
        <v>0</v>
      </c>
      <c r="DG72" s="52">
        <f t="shared" si="1298"/>
        <v>0</v>
      </c>
      <c r="DH72" s="53">
        <f t="shared" si="1298"/>
        <v>0</v>
      </c>
      <c r="DI72" s="52">
        <f t="shared" si="1298"/>
        <v>0</v>
      </c>
      <c r="DJ72" s="52">
        <f t="shared" si="1298"/>
        <v>0</v>
      </c>
      <c r="DK72" s="52">
        <f t="shared" si="1298"/>
        <v>0</v>
      </c>
      <c r="DL72" s="52">
        <f t="shared" si="1298"/>
        <v>0</v>
      </c>
      <c r="DM72" s="53">
        <f t="shared" si="1298"/>
        <v>0</v>
      </c>
      <c r="DN72" s="52">
        <f t="shared" si="1298"/>
        <v>0</v>
      </c>
      <c r="DO72" s="52">
        <f t="shared" si="1298"/>
        <v>6</v>
      </c>
      <c r="DP72" s="53">
        <f t="shared" si="1298"/>
        <v>6</v>
      </c>
      <c r="DQ72" s="53">
        <f t="shared" si="1298"/>
        <v>6</v>
      </c>
      <c r="DR72" s="53">
        <f t="shared" si="1298"/>
        <v>6</v>
      </c>
      <c r="DS72" s="52">
        <f t="shared" si="1298"/>
        <v>0</v>
      </c>
      <c r="DT72" s="52">
        <f t="shared" si="1298"/>
        <v>0</v>
      </c>
      <c r="DU72" s="52">
        <f t="shared" si="1298"/>
        <v>0</v>
      </c>
      <c r="DV72" s="52">
        <f t="shared" si="1298"/>
        <v>0</v>
      </c>
      <c r="DW72" s="55">
        <f t="shared" si="1298"/>
        <v>2128.4</v>
      </c>
      <c r="DX72" s="54">
        <f t="shared" ref="DX72:EV72" si="1299">IFERROR(CY72/CY$10,"")</f>
        <v>0.00459149575088951</v>
      </c>
      <c r="DY72" s="54">
        <f t="shared" si="1299"/>
        <v>0</v>
      </c>
      <c r="DZ72" s="54">
        <f t="shared" si="1299"/>
        <v>0.00073964375232013</v>
      </c>
      <c r="EA72" s="54">
        <f t="shared" si="1299"/>
        <v>0</v>
      </c>
      <c r="EB72" s="54">
        <f t="shared" si="1299"/>
        <v>5.047465949164e-5</v>
      </c>
      <c r="EC72" s="54">
        <f t="shared" si="1299"/>
        <v>0.00042515285945909</v>
      </c>
      <c r="ED72" s="54">
        <f t="shared" si="1299"/>
        <v>0</v>
      </c>
      <c r="EE72" s="54">
        <f t="shared" si="1299"/>
        <v>0</v>
      </c>
      <c r="EF72" s="54">
        <f t="shared" si="1299"/>
        <v>0</v>
      </c>
      <c r="EG72" s="54">
        <f t="shared" si="1299"/>
        <v>0</v>
      </c>
      <c r="EH72" s="54">
        <f t="shared" si="1299"/>
        <v>0</v>
      </c>
      <c r="EI72" s="54">
        <f t="shared" si="1299"/>
        <v>0</v>
      </c>
      <c r="EJ72" s="54">
        <f t="shared" si="1299"/>
        <v>0</v>
      </c>
      <c r="EK72" s="54">
        <f t="shared" si="1299"/>
        <v>0</v>
      </c>
      <c r="EL72" s="54">
        <f t="shared" si="1299"/>
        <v>0</v>
      </c>
      <c r="EM72" s="54">
        <f t="shared" si="1299"/>
        <v>0</v>
      </c>
      <c r="EN72" s="54">
        <f t="shared" si="1299"/>
        <v>0.000181914265625752</v>
      </c>
      <c r="EO72" s="54">
        <f t="shared" si="1299"/>
        <v>1.34211455023736e-5</v>
      </c>
      <c r="EP72" s="54">
        <f t="shared" si="1299"/>
        <v>1.86727299095427e-5</v>
      </c>
      <c r="EQ72" s="54">
        <f t="shared" si="1299"/>
        <v>4.15647953941789e-5</v>
      </c>
      <c r="ER72" s="54" t="str">
        <f t="shared" si="1299"/>
        <v/>
      </c>
      <c r="ES72" s="54" t="str">
        <f t="shared" si="1299"/>
        <v/>
      </c>
      <c r="ET72" s="54" t="str">
        <f t="shared" si="1299"/>
        <v/>
      </c>
      <c r="EU72" s="54" t="str">
        <f t="shared" si="1299"/>
        <v/>
      </c>
      <c r="EV72" s="56">
        <f t="shared" si="1299"/>
        <v>0.000505479481653522</v>
      </c>
      <c r="EW72" s="52">
        <f t="shared" ref="EW72:FU72" si="1300">SUM(EW60:EW71)</f>
        <v>0</v>
      </c>
      <c r="EX72" s="52">
        <f t="shared" si="1300"/>
        <v>0</v>
      </c>
      <c r="EY72" s="52">
        <f t="shared" si="1300"/>
        <v>0</v>
      </c>
      <c r="EZ72" s="52">
        <f t="shared" si="1300"/>
        <v>0</v>
      </c>
      <c r="FA72" s="52">
        <f t="shared" si="1300"/>
        <v>0</v>
      </c>
      <c r="FB72" s="52">
        <f t="shared" si="1300"/>
        <v>0</v>
      </c>
      <c r="FC72" s="52">
        <f t="shared" si="1300"/>
        <v>77.8</v>
      </c>
      <c r="FD72" s="52">
        <f t="shared" si="1300"/>
        <v>0</v>
      </c>
      <c r="FE72" s="52">
        <f t="shared" si="1300"/>
        <v>0</v>
      </c>
      <c r="FF72" s="53">
        <f t="shared" si="1300"/>
        <v>0</v>
      </c>
      <c r="FG72" s="52">
        <f t="shared" si="1300"/>
        <v>0</v>
      </c>
      <c r="FH72" s="52">
        <f t="shared" si="1300"/>
        <v>0</v>
      </c>
      <c r="FI72" s="52">
        <f t="shared" si="1300"/>
        <v>0</v>
      </c>
      <c r="FJ72" s="52">
        <f t="shared" si="1300"/>
        <v>0</v>
      </c>
      <c r="FK72" s="53">
        <f t="shared" si="1300"/>
        <v>0</v>
      </c>
      <c r="FL72" s="52">
        <f t="shared" si="1300"/>
        <v>0</v>
      </c>
      <c r="FM72" s="52">
        <f t="shared" si="1300"/>
        <v>0</v>
      </c>
      <c r="FN72" s="53">
        <f t="shared" si="1300"/>
        <v>0</v>
      </c>
      <c r="FO72" s="53">
        <f t="shared" si="1300"/>
        <v>0</v>
      </c>
      <c r="FP72" s="53">
        <f t="shared" si="1300"/>
        <v>0</v>
      </c>
      <c r="FQ72" s="52">
        <f t="shared" si="1300"/>
        <v>0</v>
      </c>
      <c r="FR72" s="52">
        <f t="shared" si="1300"/>
        <v>0</v>
      </c>
      <c r="FS72" s="52">
        <f t="shared" si="1300"/>
        <v>0</v>
      </c>
      <c r="FT72" s="52">
        <f t="shared" si="1300"/>
        <v>0</v>
      </c>
      <c r="FU72" s="55">
        <f t="shared" si="1300"/>
        <v>77.8</v>
      </c>
      <c r="FV72" s="54">
        <f t="shared" ref="FV72:GT72" si="1301">IFERROR(EW72/EW$10,"")</f>
        <v>0</v>
      </c>
      <c r="FW72" s="54">
        <f t="shared" si="1301"/>
        <v>0</v>
      </c>
      <c r="FX72" s="54">
        <f t="shared" si="1301"/>
        <v>0</v>
      </c>
      <c r="FY72" s="54">
        <f t="shared" si="1301"/>
        <v>0</v>
      </c>
      <c r="FZ72" s="54">
        <f t="shared" si="1301"/>
        <v>0</v>
      </c>
      <c r="GA72" s="54">
        <f t="shared" si="1301"/>
        <v>0</v>
      </c>
      <c r="GB72" s="54">
        <f t="shared" si="1301"/>
        <v>0.000174703134351625</v>
      </c>
      <c r="GC72" s="54">
        <f t="shared" si="1301"/>
        <v>0</v>
      </c>
      <c r="GD72" s="54">
        <f t="shared" si="1301"/>
        <v>0</v>
      </c>
      <c r="GE72" s="54">
        <f t="shared" si="1301"/>
        <v>0</v>
      </c>
      <c r="GF72" s="54">
        <f t="shared" si="1301"/>
        <v>0</v>
      </c>
      <c r="GG72" s="54">
        <f t="shared" si="1301"/>
        <v>0</v>
      </c>
      <c r="GH72" s="54">
        <f t="shared" si="1301"/>
        <v>0</v>
      </c>
      <c r="GI72" s="54">
        <f t="shared" si="1301"/>
        <v>0</v>
      </c>
      <c r="GJ72" s="54">
        <f t="shared" si="1301"/>
        <v>0</v>
      </c>
      <c r="GK72" s="54">
        <f t="shared" si="1301"/>
        <v>0</v>
      </c>
      <c r="GL72" s="54">
        <f t="shared" si="1301"/>
        <v>0</v>
      </c>
      <c r="GM72" s="54">
        <f t="shared" si="1301"/>
        <v>0</v>
      </c>
      <c r="GN72" s="54">
        <f t="shared" si="1301"/>
        <v>0</v>
      </c>
      <c r="GO72" s="54">
        <f t="shared" si="1301"/>
        <v>0</v>
      </c>
      <c r="GP72" s="54" t="str">
        <f t="shared" si="1301"/>
        <v/>
      </c>
      <c r="GQ72" s="54" t="str">
        <f t="shared" si="1301"/>
        <v/>
      </c>
      <c r="GR72" s="54" t="str">
        <f t="shared" si="1301"/>
        <v/>
      </c>
      <c r="GS72" s="54" t="str">
        <f t="shared" si="1301"/>
        <v/>
      </c>
      <c r="GT72" s="56">
        <f t="shared" si="1301"/>
        <v>2.01238583648491e-5</v>
      </c>
      <c r="GU72" s="52">
        <f t="shared" ref="GU72:HS72" si="1302">SUM(GU60:GU71)</f>
        <v>1488</v>
      </c>
      <c r="GV72" s="52">
        <f t="shared" si="1302"/>
        <v>200</v>
      </c>
      <c r="GW72" s="52">
        <f t="shared" si="1302"/>
        <v>300</v>
      </c>
      <c r="GX72" s="52">
        <f t="shared" si="1302"/>
        <v>6</v>
      </c>
      <c r="GY72" s="52">
        <f t="shared" si="1302"/>
        <v>0</v>
      </c>
      <c r="GZ72" s="52">
        <f t="shared" si="1302"/>
        <v>400</v>
      </c>
      <c r="HA72" s="52">
        <f t="shared" si="1302"/>
        <v>80.35</v>
      </c>
      <c r="HB72" s="52">
        <f t="shared" si="1302"/>
        <v>0</v>
      </c>
      <c r="HC72" s="52">
        <f t="shared" si="1302"/>
        <v>0</v>
      </c>
      <c r="HD72" s="53">
        <f t="shared" si="1302"/>
        <v>0</v>
      </c>
      <c r="HE72" s="52">
        <f t="shared" si="1302"/>
        <v>0</v>
      </c>
      <c r="HF72" s="52">
        <f t="shared" si="1302"/>
        <v>0</v>
      </c>
      <c r="HG72" s="52">
        <f t="shared" si="1302"/>
        <v>0</v>
      </c>
      <c r="HH72" s="52">
        <f t="shared" si="1302"/>
        <v>0</v>
      </c>
      <c r="HI72" s="53">
        <f t="shared" si="1302"/>
        <v>0</v>
      </c>
      <c r="HJ72" s="52">
        <f t="shared" si="1302"/>
        <v>0</v>
      </c>
      <c r="HK72" s="52">
        <f t="shared" si="1302"/>
        <v>0</v>
      </c>
      <c r="HL72" s="53">
        <f t="shared" si="1302"/>
        <v>0</v>
      </c>
      <c r="HM72" s="53">
        <f t="shared" si="1302"/>
        <v>0</v>
      </c>
      <c r="HN72" s="53">
        <f t="shared" si="1302"/>
        <v>0</v>
      </c>
      <c r="HO72" s="52">
        <f t="shared" si="1302"/>
        <v>0</v>
      </c>
      <c r="HP72" s="53">
        <f t="shared" si="1302"/>
        <v>0</v>
      </c>
      <c r="HQ72" s="52">
        <f t="shared" si="1302"/>
        <v>0</v>
      </c>
      <c r="HR72" s="52">
        <f t="shared" si="1302"/>
        <v>0</v>
      </c>
      <c r="HS72" s="55">
        <f t="shared" si="1302"/>
        <v>2474.35</v>
      </c>
      <c r="HT72" s="54">
        <f t="shared" ref="HT72:IR72" si="1303">IFERROR(GU72/GU$10,"")</f>
        <v>0.00558870027901795</v>
      </c>
      <c r="HU72" s="54">
        <f t="shared" si="1303"/>
        <v>0.00874736813561208</v>
      </c>
      <c r="HV72" s="54">
        <f t="shared" si="1303"/>
        <v>0.00146094143845463</v>
      </c>
      <c r="HW72" s="54">
        <f t="shared" si="1303"/>
        <v>2.25395117641231e-5</v>
      </c>
      <c r="HX72" s="54">
        <f t="shared" si="1303"/>
        <v>0</v>
      </c>
      <c r="HY72" s="54">
        <f t="shared" si="1303"/>
        <v>0.00224313748537327</v>
      </c>
      <c r="HZ72" s="54">
        <f t="shared" si="1303"/>
        <v>0.000171580089047824</v>
      </c>
      <c r="IA72" s="54">
        <f t="shared" si="1303"/>
        <v>0</v>
      </c>
      <c r="IB72" s="54">
        <f t="shared" si="1303"/>
        <v>0</v>
      </c>
      <c r="IC72" s="54">
        <f t="shared" si="1303"/>
        <v>0</v>
      </c>
      <c r="ID72" s="54">
        <f t="shared" si="1303"/>
        <v>0</v>
      </c>
      <c r="IE72" s="54">
        <f t="shared" si="1303"/>
        <v>0</v>
      </c>
      <c r="IF72" s="54" t="str">
        <f t="shared" si="1303"/>
        <v/>
      </c>
      <c r="IG72" s="54">
        <f t="shared" si="1303"/>
        <v>0</v>
      </c>
      <c r="IH72" s="54">
        <f t="shared" si="1303"/>
        <v>0</v>
      </c>
      <c r="II72" s="54">
        <f t="shared" si="1303"/>
        <v>0</v>
      </c>
      <c r="IJ72" s="54">
        <f t="shared" si="1303"/>
        <v>0</v>
      </c>
      <c r="IK72" s="54">
        <f t="shared" si="1303"/>
        <v>0</v>
      </c>
      <c r="IL72" s="54">
        <f t="shared" si="1303"/>
        <v>0</v>
      </c>
      <c r="IM72" s="54">
        <f t="shared" si="1303"/>
        <v>0</v>
      </c>
      <c r="IN72" s="54">
        <f t="shared" si="1303"/>
        <v>0</v>
      </c>
      <c r="IO72" s="54">
        <f t="shared" si="1303"/>
        <v>0</v>
      </c>
      <c r="IP72" s="54" t="str">
        <f t="shared" si="1303"/>
        <v/>
      </c>
      <c r="IQ72" s="54" t="str">
        <f t="shared" si="1303"/>
        <v/>
      </c>
      <c r="IR72" s="56">
        <f t="shared" si="1303"/>
        <v>0.000647836903774251</v>
      </c>
      <c r="IS72" s="52">
        <f t="shared" ref="IS72:JQ72" si="1304">SUM(IS60:IS71)</f>
        <v>636.6</v>
      </c>
      <c r="IT72" s="52">
        <f t="shared" si="1304"/>
        <v>0</v>
      </c>
      <c r="IU72" s="52">
        <f t="shared" si="1304"/>
        <v>200</v>
      </c>
      <c r="IV72" s="52">
        <f t="shared" si="1304"/>
        <v>0</v>
      </c>
      <c r="IW72" s="52">
        <f t="shared" si="1304"/>
        <v>0</v>
      </c>
      <c r="IX72" s="52">
        <f t="shared" si="1304"/>
        <v>0</v>
      </c>
      <c r="IY72" s="52">
        <f t="shared" si="1304"/>
        <v>0</v>
      </c>
      <c r="IZ72" s="52">
        <f t="shared" si="1304"/>
        <v>0</v>
      </c>
      <c r="JA72" s="52">
        <f t="shared" si="1304"/>
        <v>0</v>
      </c>
      <c r="JB72" s="53">
        <f t="shared" si="1304"/>
        <v>0</v>
      </c>
      <c r="JC72" s="52">
        <f t="shared" si="1304"/>
        <v>0</v>
      </c>
      <c r="JD72" s="52">
        <f t="shared" si="1304"/>
        <v>0</v>
      </c>
      <c r="JE72" s="52">
        <f t="shared" si="1304"/>
        <v>0</v>
      </c>
      <c r="JF72" s="52">
        <f t="shared" si="1304"/>
        <v>0</v>
      </c>
      <c r="JG72" s="53">
        <f t="shared" si="1304"/>
        <v>0</v>
      </c>
      <c r="JH72" s="52">
        <f t="shared" si="1304"/>
        <v>0</v>
      </c>
      <c r="JI72" s="52">
        <f t="shared" si="1304"/>
        <v>0</v>
      </c>
      <c r="JJ72" s="53">
        <f t="shared" si="1304"/>
        <v>0</v>
      </c>
      <c r="JK72" s="53">
        <f t="shared" si="1304"/>
        <v>0</v>
      </c>
      <c r="JL72" s="53">
        <f t="shared" si="1304"/>
        <v>0</v>
      </c>
      <c r="JM72" s="52">
        <f t="shared" si="1304"/>
        <v>0</v>
      </c>
      <c r="JN72" s="53">
        <f t="shared" si="1304"/>
        <v>0</v>
      </c>
      <c r="JO72" s="52">
        <f t="shared" si="1304"/>
        <v>0</v>
      </c>
      <c r="JP72" s="52">
        <f t="shared" si="1304"/>
        <v>0</v>
      </c>
      <c r="JQ72" s="55">
        <f t="shared" si="1304"/>
        <v>836.6</v>
      </c>
      <c r="JR72" s="54">
        <f t="shared" ref="JR72:KP72" si="1305">IFERROR(IS72/IS$10,"")</f>
        <v>0.0026290586557606</v>
      </c>
      <c r="JS72" s="54">
        <f t="shared" si="1305"/>
        <v>0</v>
      </c>
      <c r="JT72" s="54">
        <f t="shared" si="1305"/>
        <v>0.00118805609193005</v>
      </c>
      <c r="JU72" s="54">
        <f t="shared" si="1305"/>
        <v>0</v>
      </c>
      <c r="JV72" s="54">
        <f t="shared" si="1305"/>
        <v>0</v>
      </c>
      <c r="JW72" s="54">
        <f t="shared" si="1305"/>
        <v>0</v>
      </c>
      <c r="JX72" s="54">
        <f t="shared" si="1305"/>
        <v>0</v>
      </c>
      <c r="JY72" s="54">
        <f t="shared" si="1305"/>
        <v>0</v>
      </c>
      <c r="JZ72" s="54">
        <f t="shared" si="1305"/>
        <v>0</v>
      </c>
      <c r="KA72" s="54">
        <f t="shared" si="1305"/>
        <v>0</v>
      </c>
      <c r="KB72" s="54">
        <f t="shared" si="1305"/>
        <v>0</v>
      </c>
      <c r="KC72" s="54">
        <f t="shared" si="1305"/>
        <v>0</v>
      </c>
      <c r="KD72" s="54" t="str">
        <f t="shared" si="1305"/>
        <v/>
      </c>
      <c r="KE72" s="54">
        <f t="shared" si="1305"/>
        <v>0</v>
      </c>
      <c r="KF72" s="54">
        <f t="shared" si="1305"/>
        <v>0</v>
      </c>
      <c r="KG72" s="54" t="str">
        <f t="shared" si="1305"/>
        <v/>
      </c>
      <c r="KH72" s="54">
        <f t="shared" si="1305"/>
        <v>0</v>
      </c>
      <c r="KI72" s="54">
        <f t="shared" si="1305"/>
        <v>0</v>
      </c>
      <c r="KJ72" s="54">
        <f t="shared" si="1305"/>
        <v>0</v>
      </c>
      <c r="KK72" s="54">
        <f t="shared" si="1305"/>
        <v>0</v>
      </c>
      <c r="KL72" s="54">
        <f t="shared" si="1305"/>
        <v>0</v>
      </c>
      <c r="KM72" s="54">
        <f t="shared" si="1305"/>
        <v>0</v>
      </c>
      <c r="KN72" s="54">
        <f t="shared" si="1305"/>
        <v>0</v>
      </c>
      <c r="KO72" s="54" t="str">
        <f t="shared" si="1305"/>
        <v/>
      </c>
      <c r="KP72" s="56">
        <f t="shared" si="1305"/>
        <v>0.000244800886812425</v>
      </c>
      <c r="KQ72" s="52">
        <f t="shared" ref="KQ72:LO72" si="1306">SUM(KQ60:KQ71)</f>
        <v>0</v>
      </c>
      <c r="KR72" s="52">
        <f t="shared" si="1306"/>
        <v>0</v>
      </c>
      <c r="KS72" s="52">
        <f t="shared" si="1306"/>
        <v>0</v>
      </c>
      <c r="KT72" s="52">
        <f t="shared" si="1306"/>
        <v>0</v>
      </c>
      <c r="KU72" s="52">
        <f t="shared" si="1306"/>
        <v>0</v>
      </c>
      <c r="KV72" s="52">
        <f t="shared" si="1306"/>
        <v>0</v>
      </c>
      <c r="KW72" s="52">
        <f t="shared" si="1306"/>
        <v>0</v>
      </c>
      <c r="KX72" s="52">
        <f t="shared" si="1306"/>
        <v>0</v>
      </c>
      <c r="KY72" s="52">
        <f t="shared" si="1306"/>
        <v>0</v>
      </c>
      <c r="KZ72" s="52">
        <f t="shared" si="1306"/>
        <v>0</v>
      </c>
      <c r="LA72" s="52">
        <f t="shared" si="1306"/>
        <v>0</v>
      </c>
      <c r="LB72" s="52">
        <f t="shared" si="1306"/>
        <v>0</v>
      </c>
      <c r="LC72" s="52">
        <f t="shared" si="1306"/>
        <v>0</v>
      </c>
      <c r="LD72" s="52">
        <f t="shared" si="1306"/>
        <v>0</v>
      </c>
      <c r="LE72" s="52">
        <f t="shared" si="1306"/>
        <v>0</v>
      </c>
      <c r="LF72" s="52">
        <f t="shared" si="1306"/>
        <v>0</v>
      </c>
      <c r="LG72" s="52">
        <f t="shared" si="1306"/>
        <v>0</v>
      </c>
      <c r="LH72" s="52">
        <f t="shared" si="1306"/>
        <v>0</v>
      </c>
      <c r="LI72" s="52">
        <f t="shared" si="1306"/>
        <v>0</v>
      </c>
      <c r="LJ72" s="52">
        <f t="shared" si="1306"/>
        <v>0</v>
      </c>
      <c r="LK72" s="52">
        <f t="shared" si="1306"/>
        <v>0</v>
      </c>
      <c r="LL72" s="52">
        <f t="shared" si="1306"/>
        <v>0</v>
      </c>
      <c r="LM72" s="52">
        <f t="shared" si="1306"/>
        <v>0</v>
      </c>
      <c r="LN72" s="52">
        <f t="shared" si="1306"/>
        <v>0</v>
      </c>
      <c r="LO72" s="55">
        <f t="shared" si="1306"/>
        <v>0</v>
      </c>
      <c r="LP72" s="54" t="str">
        <f t="shared" ref="LP72:MN72" si="1307">IFERROR(KQ72/KQ$10,"")</f>
        <v/>
      </c>
      <c r="LQ72" s="54" t="str">
        <f t="shared" si="1307"/>
        <v/>
      </c>
      <c r="LR72" s="54" t="str">
        <f t="shared" si="1307"/>
        <v/>
      </c>
      <c r="LS72" s="54" t="str">
        <f t="shared" si="1307"/>
        <v/>
      </c>
      <c r="LT72" s="54" t="str">
        <f t="shared" si="1307"/>
        <v/>
      </c>
      <c r="LU72" s="54" t="str">
        <f t="shared" si="1307"/>
        <v/>
      </c>
      <c r="LV72" s="54" t="str">
        <f t="shared" si="1307"/>
        <v/>
      </c>
      <c r="LW72" s="54" t="str">
        <f t="shared" si="1307"/>
        <v/>
      </c>
      <c r="LX72" s="54" t="str">
        <f t="shared" si="1307"/>
        <v/>
      </c>
      <c r="LY72" s="54" t="str">
        <f t="shared" si="1307"/>
        <v/>
      </c>
      <c r="LZ72" s="54" t="str">
        <f t="shared" si="1307"/>
        <v/>
      </c>
      <c r="MA72" s="54" t="str">
        <f t="shared" si="1307"/>
        <v/>
      </c>
      <c r="MB72" s="54" t="str">
        <f t="shared" si="1307"/>
        <v/>
      </c>
      <c r="MC72" s="54" t="str">
        <f t="shared" si="1307"/>
        <v/>
      </c>
      <c r="MD72" s="54" t="str">
        <f t="shared" si="1307"/>
        <v/>
      </c>
      <c r="ME72" s="54" t="str">
        <f t="shared" si="1307"/>
        <v/>
      </c>
      <c r="MF72" s="54" t="str">
        <f t="shared" si="1307"/>
        <v/>
      </c>
      <c r="MG72" s="54" t="str">
        <f t="shared" si="1307"/>
        <v/>
      </c>
      <c r="MH72" s="54" t="str">
        <f t="shared" si="1307"/>
        <v/>
      </c>
      <c r="MI72" s="54" t="str">
        <f t="shared" si="1307"/>
        <v/>
      </c>
      <c r="MJ72" s="54" t="str">
        <f t="shared" si="1307"/>
        <v/>
      </c>
      <c r="MK72" s="54" t="str">
        <f t="shared" si="1307"/>
        <v/>
      </c>
      <c r="ML72" s="54" t="str">
        <f t="shared" si="1307"/>
        <v/>
      </c>
      <c r="MM72" s="54" t="str">
        <f t="shared" si="1307"/>
        <v/>
      </c>
      <c r="MN72" s="56" t="str">
        <f t="shared" si="1307"/>
        <v/>
      </c>
      <c r="MO72" s="52">
        <f t="shared" ref="MO72:NM72" si="1308">SUM(MO60:MO71)</f>
        <v>0</v>
      </c>
      <c r="MP72" s="52">
        <f t="shared" si="1308"/>
        <v>0</v>
      </c>
      <c r="MQ72" s="52">
        <f t="shared" si="1308"/>
        <v>0</v>
      </c>
      <c r="MR72" s="52">
        <f t="shared" si="1308"/>
        <v>0</v>
      </c>
      <c r="MS72" s="52">
        <f t="shared" si="1308"/>
        <v>0</v>
      </c>
      <c r="MT72" s="52">
        <f t="shared" si="1308"/>
        <v>0</v>
      </c>
      <c r="MU72" s="52">
        <f t="shared" si="1308"/>
        <v>0</v>
      </c>
      <c r="MV72" s="52">
        <f t="shared" si="1308"/>
        <v>0</v>
      </c>
      <c r="MW72" s="52">
        <f t="shared" si="1308"/>
        <v>0</v>
      </c>
      <c r="MX72" s="52">
        <f t="shared" si="1308"/>
        <v>0</v>
      </c>
      <c r="MY72" s="52">
        <f t="shared" si="1308"/>
        <v>0</v>
      </c>
      <c r="MZ72" s="52">
        <f t="shared" si="1308"/>
        <v>0</v>
      </c>
      <c r="NA72" s="52">
        <f t="shared" si="1308"/>
        <v>0</v>
      </c>
      <c r="NB72" s="52">
        <f t="shared" si="1308"/>
        <v>0</v>
      </c>
      <c r="NC72" s="52">
        <f t="shared" si="1308"/>
        <v>0</v>
      </c>
      <c r="ND72" s="52">
        <f t="shared" si="1308"/>
        <v>0</v>
      </c>
      <c r="NE72" s="52">
        <f t="shared" si="1308"/>
        <v>0</v>
      </c>
      <c r="NF72" s="52">
        <f t="shared" si="1308"/>
        <v>0</v>
      </c>
      <c r="NG72" s="52">
        <f t="shared" si="1308"/>
        <v>0</v>
      </c>
      <c r="NH72" s="52">
        <f t="shared" si="1308"/>
        <v>0</v>
      </c>
      <c r="NI72" s="52">
        <f t="shared" si="1308"/>
        <v>0</v>
      </c>
      <c r="NJ72" s="52">
        <f t="shared" si="1308"/>
        <v>0</v>
      </c>
      <c r="NK72" s="52">
        <f t="shared" si="1308"/>
        <v>0</v>
      </c>
      <c r="NL72" s="52">
        <f t="shared" si="1308"/>
        <v>0</v>
      </c>
      <c r="NM72" s="55">
        <f t="shared" si="1308"/>
        <v>0</v>
      </c>
      <c r="NN72" s="54" t="str">
        <f t="shared" ref="NN72:OL72" si="1309">IFERROR(MO72/MO$10,"")</f>
        <v/>
      </c>
      <c r="NO72" s="54" t="str">
        <f t="shared" si="1309"/>
        <v/>
      </c>
      <c r="NP72" s="54" t="str">
        <f t="shared" si="1309"/>
        <v/>
      </c>
      <c r="NQ72" s="54" t="str">
        <f t="shared" si="1309"/>
        <v/>
      </c>
      <c r="NR72" s="54" t="str">
        <f t="shared" si="1309"/>
        <v/>
      </c>
      <c r="NS72" s="54" t="str">
        <f t="shared" si="1309"/>
        <v/>
      </c>
      <c r="NT72" s="54" t="str">
        <f t="shared" si="1309"/>
        <v/>
      </c>
      <c r="NU72" s="54" t="str">
        <f t="shared" si="1309"/>
        <v/>
      </c>
      <c r="NV72" s="54" t="str">
        <f t="shared" si="1309"/>
        <v/>
      </c>
      <c r="NW72" s="54" t="str">
        <f t="shared" si="1309"/>
        <v/>
      </c>
      <c r="NX72" s="54" t="str">
        <f t="shared" si="1309"/>
        <v/>
      </c>
      <c r="NY72" s="54" t="str">
        <f t="shared" si="1309"/>
        <v/>
      </c>
      <c r="NZ72" s="54" t="str">
        <f t="shared" si="1309"/>
        <v/>
      </c>
      <c r="OA72" s="54" t="str">
        <f t="shared" si="1309"/>
        <v/>
      </c>
      <c r="OB72" s="54" t="str">
        <f t="shared" si="1309"/>
        <v/>
      </c>
      <c r="OC72" s="54" t="str">
        <f t="shared" si="1309"/>
        <v/>
      </c>
      <c r="OD72" s="54" t="str">
        <f t="shared" si="1309"/>
        <v/>
      </c>
      <c r="OE72" s="54" t="str">
        <f t="shared" si="1309"/>
        <v/>
      </c>
      <c r="OF72" s="54" t="str">
        <f t="shared" si="1309"/>
        <v/>
      </c>
      <c r="OG72" s="54" t="str">
        <f t="shared" si="1309"/>
        <v/>
      </c>
      <c r="OH72" s="54" t="str">
        <f t="shared" si="1309"/>
        <v/>
      </c>
      <c r="OI72" s="54" t="str">
        <f t="shared" si="1309"/>
        <v/>
      </c>
      <c r="OJ72" s="54" t="str">
        <f t="shared" si="1309"/>
        <v/>
      </c>
      <c r="OK72" s="54" t="str">
        <f t="shared" si="1309"/>
        <v/>
      </c>
      <c r="OL72" s="56" t="str">
        <f t="shared" si="1309"/>
        <v/>
      </c>
      <c r="OM72" s="52">
        <f t="shared" ref="OM72:PK72" si="1310">SUM(OM60:OM71)</f>
        <v>0</v>
      </c>
      <c r="ON72" s="52">
        <f t="shared" si="1310"/>
        <v>0</v>
      </c>
      <c r="OO72" s="52">
        <f t="shared" si="1310"/>
        <v>0</v>
      </c>
      <c r="OP72" s="52">
        <f t="shared" si="1310"/>
        <v>0</v>
      </c>
      <c r="OQ72" s="52">
        <f t="shared" si="1310"/>
        <v>0</v>
      </c>
      <c r="OR72" s="52">
        <f t="shared" si="1310"/>
        <v>0</v>
      </c>
      <c r="OS72" s="52">
        <f t="shared" si="1310"/>
        <v>0</v>
      </c>
      <c r="OT72" s="52">
        <f t="shared" si="1310"/>
        <v>0</v>
      </c>
      <c r="OU72" s="52">
        <f t="shared" si="1310"/>
        <v>0</v>
      </c>
      <c r="OV72" s="52">
        <f t="shared" si="1310"/>
        <v>0</v>
      </c>
      <c r="OW72" s="52">
        <f t="shared" si="1310"/>
        <v>0</v>
      </c>
      <c r="OX72" s="52">
        <f t="shared" si="1310"/>
        <v>0</v>
      </c>
      <c r="OY72" s="52">
        <f t="shared" si="1310"/>
        <v>0</v>
      </c>
      <c r="OZ72" s="52">
        <f t="shared" si="1310"/>
        <v>0</v>
      </c>
      <c r="PA72" s="52">
        <f t="shared" si="1310"/>
        <v>0</v>
      </c>
      <c r="PB72" s="52">
        <f t="shared" si="1310"/>
        <v>0</v>
      </c>
      <c r="PC72" s="52">
        <f t="shared" si="1310"/>
        <v>0</v>
      </c>
      <c r="PD72" s="52">
        <f t="shared" si="1310"/>
        <v>0</v>
      </c>
      <c r="PE72" s="52">
        <f t="shared" si="1310"/>
        <v>0</v>
      </c>
      <c r="PF72" s="52">
        <f t="shared" si="1310"/>
        <v>0</v>
      </c>
      <c r="PG72" s="52">
        <f t="shared" si="1310"/>
        <v>0</v>
      </c>
      <c r="PH72" s="52">
        <f t="shared" si="1310"/>
        <v>0</v>
      </c>
      <c r="PI72" s="52">
        <f t="shared" si="1310"/>
        <v>0</v>
      </c>
      <c r="PJ72" s="52">
        <f t="shared" si="1310"/>
        <v>0</v>
      </c>
      <c r="PK72" s="55">
        <f t="shared" si="1310"/>
        <v>0</v>
      </c>
      <c r="PL72" s="54" t="str">
        <f t="shared" ref="PL72:QJ72" si="1311">IFERROR(OM72/OM$10,"")</f>
        <v/>
      </c>
      <c r="PM72" s="54" t="str">
        <f t="shared" si="1311"/>
        <v/>
      </c>
      <c r="PN72" s="54" t="str">
        <f t="shared" si="1311"/>
        <v/>
      </c>
      <c r="PO72" s="54" t="str">
        <f t="shared" si="1311"/>
        <v/>
      </c>
      <c r="PP72" s="54" t="str">
        <f t="shared" si="1311"/>
        <v/>
      </c>
      <c r="PQ72" s="54" t="str">
        <f t="shared" si="1311"/>
        <v/>
      </c>
      <c r="PR72" s="54" t="str">
        <f t="shared" si="1311"/>
        <v/>
      </c>
      <c r="PS72" s="54" t="str">
        <f t="shared" si="1311"/>
        <v/>
      </c>
      <c r="PT72" s="54" t="str">
        <f t="shared" si="1311"/>
        <v/>
      </c>
      <c r="PU72" s="54" t="str">
        <f t="shared" si="1311"/>
        <v/>
      </c>
      <c r="PV72" s="54" t="str">
        <f t="shared" si="1311"/>
        <v/>
      </c>
      <c r="PW72" s="54" t="str">
        <f t="shared" si="1311"/>
        <v/>
      </c>
      <c r="PX72" s="54" t="str">
        <f t="shared" si="1311"/>
        <v/>
      </c>
      <c r="PY72" s="54" t="str">
        <f t="shared" si="1311"/>
        <v/>
      </c>
      <c r="PZ72" s="54" t="str">
        <f t="shared" si="1311"/>
        <v/>
      </c>
      <c r="QA72" s="54" t="str">
        <f t="shared" si="1311"/>
        <v/>
      </c>
      <c r="QB72" s="54" t="str">
        <f t="shared" si="1311"/>
        <v/>
      </c>
      <c r="QC72" s="54" t="str">
        <f t="shared" si="1311"/>
        <v/>
      </c>
      <c r="QD72" s="54" t="str">
        <f t="shared" si="1311"/>
        <v/>
      </c>
      <c r="QE72" s="54" t="str">
        <f t="shared" si="1311"/>
        <v/>
      </c>
      <c r="QF72" s="54" t="str">
        <f t="shared" si="1311"/>
        <v/>
      </c>
      <c r="QG72" s="54" t="str">
        <f t="shared" si="1311"/>
        <v/>
      </c>
      <c r="QH72" s="54" t="str">
        <f t="shared" si="1311"/>
        <v/>
      </c>
      <c r="QI72" s="54" t="str">
        <f t="shared" si="1311"/>
        <v/>
      </c>
      <c r="QJ72" s="56" t="str">
        <f t="shared" si="1311"/>
        <v/>
      </c>
      <c r="QK72" s="52">
        <f t="shared" ref="QK72:RI72" si="1312">SUM(QK60:QK71)</f>
        <v>0</v>
      </c>
      <c r="QL72" s="52">
        <f t="shared" si="1312"/>
        <v>0</v>
      </c>
      <c r="QM72" s="52">
        <f t="shared" si="1312"/>
        <v>0</v>
      </c>
      <c r="QN72" s="52">
        <f t="shared" si="1312"/>
        <v>0</v>
      </c>
      <c r="QO72" s="52">
        <f t="shared" si="1312"/>
        <v>0</v>
      </c>
      <c r="QP72" s="52">
        <f t="shared" si="1312"/>
        <v>0</v>
      </c>
      <c r="QQ72" s="52">
        <f t="shared" si="1312"/>
        <v>0</v>
      </c>
      <c r="QR72" s="52">
        <f t="shared" si="1312"/>
        <v>0</v>
      </c>
      <c r="QS72" s="52">
        <f t="shared" si="1312"/>
        <v>0</v>
      </c>
      <c r="QT72" s="52">
        <f t="shared" si="1312"/>
        <v>0</v>
      </c>
      <c r="QU72" s="52">
        <f t="shared" si="1312"/>
        <v>0</v>
      </c>
      <c r="QV72" s="52">
        <f t="shared" si="1312"/>
        <v>0</v>
      </c>
      <c r="QW72" s="52">
        <f t="shared" si="1312"/>
        <v>0</v>
      </c>
      <c r="QX72" s="52">
        <f t="shared" si="1312"/>
        <v>0</v>
      </c>
      <c r="QY72" s="52">
        <f t="shared" si="1312"/>
        <v>0</v>
      </c>
      <c r="QZ72" s="52">
        <f t="shared" si="1312"/>
        <v>0</v>
      </c>
      <c r="RA72" s="52">
        <f t="shared" si="1312"/>
        <v>0</v>
      </c>
      <c r="RB72" s="52">
        <f t="shared" si="1312"/>
        <v>0</v>
      </c>
      <c r="RC72" s="52">
        <f t="shared" si="1312"/>
        <v>0</v>
      </c>
      <c r="RD72" s="52">
        <f t="shared" si="1312"/>
        <v>0</v>
      </c>
      <c r="RE72" s="52">
        <f t="shared" si="1312"/>
        <v>0</v>
      </c>
      <c r="RF72" s="52">
        <f t="shared" si="1312"/>
        <v>0</v>
      </c>
      <c r="RG72" s="52">
        <f t="shared" si="1312"/>
        <v>0</v>
      </c>
      <c r="RH72" s="52">
        <f t="shared" si="1312"/>
        <v>0</v>
      </c>
      <c r="RI72" s="55">
        <f t="shared" si="1312"/>
        <v>0</v>
      </c>
      <c r="RJ72" s="54" t="str">
        <f t="shared" ref="RJ72:SH72" si="1313">IFERROR(QK72/QK$10,"")</f>
        <v/>
      </c>
      <c r="RK72" s="54" t="str">
        <f t="shared" si="1313"/>
        <v/>
      </c>
      <c r="RL72" s="54" t="str">
        <f t="shared" si="1313"/>
        <v/>
      </c>
      <c r="RM72" s="54" t="str">
        <f t="shared" si="1313"/>
        <v/>
      </c>
      <c r="RN72" s="54" t="str">
        <f t="shared" si="1313"/>
        <v/>
      </c>
      <c r="RO72" s="54" t="str">
        <f t="shared" si="1313"/>
        <v/>
      </c>
      <c r="RP72" s="54" t="str">
        <f t="shared" si="1313"/>
        <v/>
      </c>
      <c r="RQ72" s="54" t="str">
        <f t="shared" si="1313"/>
        <v/>
      </c>
      <c r="RR72" s="54" t="str">
        <f t="shared" si="1313"/>
        <v/>
      </c>
      <c r="RS72" s="54" t="str">
        <f t="shared" si="1313"/>
        <v/>
      </c>
      <c r="RT72" s="54" t="str">
        <f t="shared" si="1313"/>
        <v/>
      </c>
      <c r="RU72" s="54" t="str">
        <f t="shared" si="1313"/>
        <v/>
      </c>
      <c r="RV72" s="54" t="str">
        <f t="shared" si="1313"/>
        <v/>
      </c>
      <c r="RW72" s="54" t="str">
        <f t="shared" si="1313"/>
        <v/>
      </c>
      <c r="RX72" s="54" t="str">
        <f t="shared" si="1313"/>
        <v/>
      </c>
      <c r="RY72" s="54" t="str">
        <f t="shared" si="1313"/>
        <v/>
      </c>
      <c r="RZ72" s="54" t="str">
        <f t="shared" si="1313"/>
        <v/>
      </c>
      <c r="SA72" s="54" t="str">
        <f t="shared" si="1313"/>
        <v/>
      </c>
      <c r="SB72" s="54" t="str">
        <f t="shared" si="1313"/>
        <v/>
      </c>
      <c r="SC72" s="54" t="str">
        <f t="shared" si="1313"/>
        <v/>
      </c>
      <c r="SD72" s="54" t="str">
        <f t="shared" si="1313"/>
        <v/>
      </c>
      <c r="SE72" s="54" t="str">
        <f t="shared" si="1313"/>
        <v/>
      </c>
      <c r="SF72" s="54" t="str">
        <f t="shared" si="1313"/>
        <v/>
      </c>
      <c r="SG72" s="54" t="str">
        <f t="shared" si="1313"/>
        <v/>
      </c>
      <c r="SH72" s="56" t="str">
        <f t="shared" si="1313"/>
        <v/>
      </c>
      <c r="SI72" s="52">
        <f t="shared" ref="SI72:TG72" si="1314">SUM(SI60:SI71)</f>
        <v>0</v>
      </c>
      <c r="SJ72" s="52">
        <f t="shared" si="1314"/>
        <v>0</v>
      </c>
      <c r="SK72" s="52">
        <f t="shared" si="1314"/>
        <v>0</v>
      </c>
      <c r="SL72" s="52">
        <f t="shared" si="1314"/>
        <v>0</v>
      </c>
      <c r="SM72" s="52">
        <f t="shared" si="1314"/>
        <v>0</v>
      </c>
      <c r="SN72" s="52">
        <f t="shared" si="1314"/>
        <v>0</v>
      </c>
      <c r="SO72" s="52">
        <f t="shared" si="1314"/>
        <v>0</v>
      </c>
      <c r="SP72" s="52">
        <f t="shared" si="1314"/>
        <v>0</v>
      </c>
      <c r="SQ72" s="52">
        <f t="shared" si="1314"/>
        <v>0</v>
      </c>
      <c r="SR72" s="52">
        <f t="shared" si="1314"/>
        <v>0</v>
      </c>
      <c r="SS72" s="52">
        <f t="shared" si="1314"/>
        <v>0</v>
      </c>
      <c r="ST72" s="52">
        <f t="shared" si="1314"/>
        <v>0</v>
      </c>
      <c r="SU72" s="52">
        <f t="shared" si="1314"/>
        <v>0</v>
      </c>
      <c r="SV72" s="52">
        <f t="shared" si="1314"/>
        <v>0</v>
      </c>
      <c r="SW72" s="52">
        <f t="shared" si="1314"/>
        <v>0</v>
      </c>
      <c r="SX72" s="52">
        <f t="shared" si="1314"/>
        <v>0</v>
      </c>
      <c r="SY72" s="52">
        <f t="shared" si="1314"/>
        <v>0</v>
      </c>
      <c r="SZ72" s="52">
        <f t="shared" si="1314"/>
        <v>0</v>
      </c>
      <c r="TA72" s="52">
        <f t="shared" si="1314"/>
        <v>0</v>
      </c>
      <c r="TB72" s="52">
        <f t="shared" si="1314"/>
        <v>0</v>
      </c>
      <c r="TC72" s="52">
        <f t="shared" si="1314"/>
        <v>0</v>
      </c>
      <c r="TD72" s="52">
        <f t="shared" si="1314"/>
        <v>0</v>
      </c>
      <c r="TE72" s="52">
        <f t="shared" si="1314"/>
        <v>0</v>
      </c>
      <c r="TF72" s="52">
        <f t="shared" si="1314"/>
        <v>0</v>
      </c>
      <c r="TG72" s="55">
        <f t="shared" si="1314"/>
        <v>0</v>
      </c>
      <c r="TH72" s="54" t="str">
        <f t="shared" ref="TH72:UA72" si="1315">IFERROR(SI72/SI$10,"")</f>
        <v/>
      </c>
      <c r="TI72" s="54" t="str">
        <f t="shared" si="1315"/>
        <v/>
      </c>
      <c r="TJ72" s="54" t="str">
        <f t="shared" si="1315"/>
        <v/>
      </c>
      <c r="TK72" s="54" t="str">
        <f t="shared" si="1315"/>
        <v/>
      </c>
      <c r="TL72" s="54" t="str">
        <f t="shared" si="1315"/>
        <v/>
      </c>
      <c r="TM72" s="54" t="str">
        <f t="shared" si="1315"/>
        <v/>
      </c>
      <c r="TN72" s="54" t="str">
        <f t="shared" si="1315"/>
        <v/>
      </c>
      <c r="TO72" s="54" t="str">
        <f t="shared" si="1315"/>
        <v/>
      </c>
      <c r="TP72" s="54" t="str">
        <f t="shared" si="1315"/>
        <v/>
      </c>
      <c r="TQ72" s="54" t="str">
        <f t="shared" si="1315"/>
        <v/>
      </c>
      <c r="TR72" s="54" t="str">
        <f t="shared" si="1315"/>
        <v/>
      </c>
      <c r="TS72" s="54" t="str">
        <f t="shared" si="1315"/>
        <v/>
      </c>
      <c r="TT72" s="54" t="str">
        <f t="shared" si="1315"/>
        <v/>
      </c>
      <c r="TU72" s="54" t="str">
        <f t="shared" si="1315"/>
        <v/>
      </c>
      <c r="TV72" s="54" t="str">
        <f t="shared" si="1315"/>
        <v/>
      </c>
      <c r="TW72" s="54" t="str">
        <f t="shared" si="1315"/>
        <v/>
      </c>
      <c r="TX72" s="54" t="str">
        <f t="shared" si="1315"/>
        <v/>
      </c>
      <c r="TY72" s="54" t="str">
        <f t="shared" si="1315"/>
        <v/>
      </c>
      <c r="TZ72" s="54" t="str">
        <f t="shared" si="1315"/>
        <v/>
      </c>
      <c r="UA72" s="54" t="str">
        <f t="shared" si="1315"/>
        <v/>
      </c>
      <c r="UB72" s="54" t="str">
        <f t="shared" ref="UB72:UG72" si="1316">IFERROR(TB72/TB$10,"")</f>
        <v/>
      </c>
      <c r="UC72" s="54" t="str">
        <f t="shared" si="1316"/>
        <v/>
      </c>
      <c r="UD72" s="54" t="str">
        <f t="shared" si="1316"/>
        <v/>
      </c>
      <c r="UE72" s="54" t="str">
        <f t="shared" si="1316"/>
        <v/>
      </c>
      <c r="UF72" s="54" t="str">
        <f t="shared" si="1316"/>
        <v/>
      </c>
      <c r="UG72" s="56" t="str">
        <f t="shared" si="1316"/>
        <v/>
      </c>
      <c r="UH72" s="52">
        <f t="shared" ref="UH72:VF72" si="1317">SUM(UH60:UH71)</f>
        <v>0</v>
      </c>
      <c r="UI72" s="52">
        <f t="shared" si="1317"/>
        <v>0</v>
      </c>
      <c r="UJ72" s="52">
        <f t="shared" si="1317"/>
        <v>0</v>
      </c>
      <c r="UK72" s="52">
        <f t="shared" si="1317"/>
        <v>0</v>
      </c>
      <c r="UL72" s="52">
        <f t="shared" si="1317"/>
        <v>0</v>
      </c>
      <c r="UM72" s="52">
        <f t="shared" si="1317"/>
        <v>0</v>
      </c>
      <c r="UN72" s="52">
        <f t="shared" si="1317"/>
        <v>0</v>
      </c>
      <c r="UO72" s="52">
        <f t="shared" si="1317"/>
        <v>0</v>
      </c>
      <c r="UP72" s="52">
        <f t="shared" si="1317"/>
        <v>0</v>
      </c>
      <c r="UQ72" s="52">
        <f t="shared" si="1317"/>
        <v>0</v>
      </c>
      <c r="UR72" s="52">
        <f t="shared" si="1317"/>
        <v>0</v>
      </c>
      <c r="US72" s="52">
        <f t="shared" si="1317"/>
        <v>0</v>
      </c>
      <c r="UT72" s="52">
        <f t="shared" si="1317"/>
        <v>0</v>
      </c>
      <c r="UU72" s="52">
        <f t="shared" si="1317"/>
        <v>0</v>
      </c>
      <c r="UV72" s="52">
        <f t="shared" si="1317"/>
        <v>0</v>
      </c>
      <c r="UW72" s="52">
        <f t="shared" si="1317"/>
        <v>0</v>
      </c>
      <c r="UX72" s="52">
        <f t="shared" si="1317"/>
        <v>0</v>
      </c>
      <c r="UY72" s="52">
        <f t="shared" si="1317"/>
        <v>0</v>
      </c>
      <c r="UZ72" s="52">
        <f t="shared" si="1317"/>
        <v>0</v>
      </c>
      <c r="VA72" s="52">
        <f t="shared" si="1317"/>
        <v>0</v>
      </c>
      <c r="VB72" s="52">
        <f t="shared" si="1317"/>
        <v>0</v>
      </c>
      <c r="VC72" s="52">
        <f t="shared" si="1317"/>
        <v>0</v>
      </c>
      <c r="VD72" s="52">
        <f t="shared" si="1317"/>
        <v>0</v>
      </c>
      <c r="VE72" s="52">
        <f t="shared" si="1317"/>
        <v>0</v>
      </c>
      <c r="VF72" s="55">
        <f t="shared" si="1317"/>
        <v>0</v>
      </c>
      <c r="VG72" s="54" t="str">
        <f t="shared" ref="VG72:WE72" si="1318">IFERROR(UH72/UH$10,"")</f>
        <v/>
      </c>
      <c r="VH72" s="54" t="str">
        <f t="shared" si="1318"/>
        <v/>
      </c>
      <c r="VI72" s="54" t="str">
        <f t="shared" si="1318"/>
        <v/>
      </c>
      <c r="VJ72" s="54" t="str">
        <f t="shared" si="1318"/>
        <v/>
      </c>
      <c r="VK72" s="54" t="str">
        <f t="shared" si="1318"/>
        <v/>
      </c>
      <c r="VL72" s="54" t="str">
        <f t="shared" si="1318"/>
        <v/>
      </c>
      <c r="VM72" s="54" t="str">
        <f t="shared" si="1318"/>
        <v/>
      </c>
      <c r="VN72" s="54" t="str">
        <f t="shared" si="1318"/>
        <v/>
      </c>
      <c r="VO72" s="54" t="str">
        <f t="shared" si="1318"/>
        <v/>
      </c>
      <c r="VP72" s="54" t="str">
        <f t="shared" si="1318"/>
        <v/>
      </c>
      <c r="VQ72" s="54" t="str">
        <f t="shared" si="1318"/>
        <v/>
      </c>
      <c r="VR72" s="54" t="str">
        <f t="shared" si="1318"/>
        <v/>
      </c>
      <c r="VS72" s="54" t="str">
        <f t="shared" si="1318"/>
        <v/>
      </c>
      <c r="VT72" s="54" t="str">
        <f t="shared" si="1318"/>
        <v/>
      </c>
      <c r="VU72" s="54" t="str">
        <f t="shared" si="1318"/>
        <v/>
      </c>
      <c r="VV72" s="54" t="str">
        <f t="shared" si="1318"/>
        <v/>
      </c>
      <c r="VW72" s="54" t="str">
        <f t="shared" si="1318"/>
        <v/>
      </c>
      <c r="VX72" s="54" t="str">
        <f t="shared" si="1318"/>
        <v/>
      </c>
      <c r="VY72" s="54" t="str">
        <f t="shared" si="1318"/>
        <v/>
      </c>
      <c r="VZ72" s="54" t="str">
        <f t="shared" si="1318"/>
        <v/>
      </c>
      <c r="WA72" s="54" t="str">
        <f t="shared" si="1318"/>
        <v/>
      </c>
      <c r="WB72" s="54" t="str">
        <f t="shared" si="1318"/>
        <v/>
      </c>
      <c r="WC72" s="54" t="str">
        <f t="shared" si="1318"/>
        <v/>
      </c>
      <c r="WD72" s="54" t="str">
        <f t="shared" si="1318"/>
        <v/>
      </c>
      <c r="WE72" s="56" t="str">
        <f t="shared" si="1318"/>
        <v/>
      </c>
      <c r="WF72" s="52">
        <f t="shared" ref="WF72:XD72" si="1319">SUM(WF60:WF71)</f>
        <v>3867</v>
      </c>
      <c r="WG72" s="52">
        <f t="shared" si="1319"/>
        <v>200</v>
      </c>
      <c r="WH72" s="52">
        <f t="shared" si="1319"/>
        <v>756</v>
      </c>
      <c r="WI72" s="52">
        <f t="shared" si="1319"/>
        <v>6</v>
      </c>
      <c r="WJ72" s="52">
        <f t="shared" si="1319"/>
        <v>6</v>
      </c>
      <c r="WK72" s="52">
        <f t="shared" si="1319"/>
        <v>500</v>
      </c>
      <c r="WL72" s="52">
        <f t="shared" si="1319"/>
        <v>158.15</v>
      </c>
      <c r="WM72" s="52">
        <f t="shared" si="1319"/>
        <v>0</v>
      </c>
      <c r="WN72" s="52">
        <f t="shared" si="1319"/>
        <v>0</v>
      </c>
      <c r="WO72" s="52">
        <f t="shared" si="1319"/>
        <v>0</v>
      </c>
      <c r="WP72" s="52">
        <f t="shared" si="1319"/>
        <v>0</v>
      </c>
      <c r="WQ72" s="52">
        <f t="shared" si="1319"/>
        <v>0</v>
      </c>
      <c r="WR72" s="52">
        <f t="shared" si="1319"/>
        <v>0</v>
      </c>
      <c r="WS72" s="52">
        <f t="shared" si="1319"/>
        <v>0</v>
      </c>
      <c r="WT72" s="52">
        <f t="shared" si="1319"/>
        <v>0</v>
      </c>
      <c r="WU72" s="52">
        <f t="shared" si="1319"/>
        <v>0</v>
      </c>
      <c r="WV72" s="52">
        <f t="shared" si="1319"/>
        <v>6</v>
      </c>
      <c r="WW72" s="52">
        <f t="shared" si="1319"/>
        <v>6</v>
      </c>
      <c r="WX72" s="52">
        <f t="shared" si="1319"/>
        <v>6</v>
      </c>
      <c r="WY72" s="52">
        <f t="shared" si="1319"/>
        <v>6</v>
      </c>
      <c r="WZ72" s="52">
        <f t="shared" si="1319"/>
        <v>0</v>
      </c>
      <c r="XA72" s="52">
        <f t="shared" si="1319"/>
        <v>0</v>
      </c>
      <c r="XB72" s="52">
        <f t="shared" si="1319"/>
        <v>0</v>
      </c>
      <c r="XC72" s="52">
        <f t="shared" si="1319"/>
        <v>0</v>
      </c>
      <c r="XD72" s="55">
        <f t="shared" si="1319"/>
        <v>5517.15</v>
      </c>
      <c r="XE72" s="54">
        <f t="shared" ref="XE72:YC72" si="1320">IFERROR(WF72/WF$10,"")</f>
        <v>0.00226769125965805</v>
      </c>
      <c r="XF72" s="54">
        <f t="shared" si="1320"/>
        <v>0.00129485222434246</v>
      </c>
      <c r="XG72" s="54">
        <f t="shared" si="1320"/>
        <v>0.000568604301399778</v>
      </c>
      <c r="XH72" s="54">
        <f t="shared" si="1320"/>
        <v>4.75231763996883e-6</v>
      </c>
      <c r="XI72" s="54">
        <f t="shared" si="1320"/>
        <v>1.41558478633283e-5</v>
      </c>
      <c r="XJ72" s="54">
        <f t="shared" si="1320"/>
        <v>0.000468642945841563</v>
      </c>
      <c r="XK72" s="54">
        <f t="shared" si="1320"/>
        <v>6.14745601691503e-5</v>
      </c>
      <c r="XL72" s="54">
        <f t="shared" si="1320"/>
        <v>0</v>
      </c>
      <c r="XM72" s="54">
        <f t="shared" si="1320"/>
        <v>0</v>
      </c>
      <c r="XN72" s="54">
        <f t="shared" si="1320"/>
        <v>0</v>
      </c>
      <c r="XO72" s="54">
        <f t="shared" si="1320"/>
        <v>0</v>
      </c>
      <c r="XP72" s="54">
        <f t="shared" si="1320"/>
        <v>0</v>
      </c>
      <c r="XQ72" s="54">
        <f t="shared" si="1320"/>
        <v>0</v>
      </c>
      <c r="XR72" s="54">
        <f t="shared" si="1320"/>
        <v>0</v>
      </c>
      <c r="XS72" s="54">
        <f t="shared" si="1320"/>
        <v>0</v>
      </c>
      <c r="XT72" s="54">
        <f t="shared" si="1320"/>
        <v>0</v>
      </c>
      <c r="XU72" s="54">
        <f t="shared" si="1320"/>
        <v>1.94577741006911e-5</v>
      </c>
      <c r="XV72" s="54">
        <f t="shared" si="1320"/>
        <v>2.78733797279848e-6</v>
      </c>
      <c r="XW72" s="54">
        <f t="shared" si="1320"/>
        <v>3.74172743819266e-6</v>
      </c>
      <c r="XX72" s="54">
        <f t="shared" si="1320"/>
        <v>7.83027237328413e-6</v>
      </c>
      <c r="XY72" s="54">
        <f t="shared" si="1320"/>
        <v>0</v>
      </c>
      <c r="XZ72" s="54">
        <f t="shared" si="1320"/>
        <v>0</v>
      </c>
      <c r="YA72" s="54">
        <f t="shared" si="1320"/>
        <v>0</v>
      </c>
      <c r="YB72" s="54" t="str">
        <f t="shared" si="1320"/>
        <v/>
      </c>
      <c r="YC72" s="56">
        <f t="shared" si="1320"/>
        <v>0.000273530541085368</v>
      </c>
    </row>
    <row r="73" s="18" customFormat="1" customHeight="1" spans="1:653">
      <c r="A73" s="67"/>
      <c r="B73" s="87" t="s">
        <v>127</v>
      </c>
      <c r="C73" s="81">
        <f t="shared" ref="C73:R73" si="1321">IFERROR(C72/C10,0)</f>
        <v>0</v>
      </c>
      <c r="D73" s="81">
        <f t="shared" si="1321"/>
        <v>0</v>
      </c>
      <c r="E73" s="81">
        <f t="shared" si="1321"/>
        <v>0</v>
      </c>
      <c r="F73" s="81">
        <f t="shared" si="1321"/>
        <v>0</v>
      </c>
      <c r="G73" s="81">
        <f t="shared" si="1321"/>
        <v>0</v>
      </c>
      <c r="H73" s="81">
        <f t="shared" si="1321"/>
        <v>0</v>
      </c>
      <c r="I73" s="81">
        <f t="shared" si="1321"/>
        <v>0</v>
      </c>
      <c r="J73" s="81">
        <f t="shared" si="1321"/>
        <v>0</v>
      </c>
      <c r="K73" s="81">
        <f t="shared" si="1321"/>
        <v>0</v>
      </c>
      <c r="L73" s="82">
        <f t="shared" si="1321"/>
        <v>0</v>
      </c>
      <c r="M73" s="81">
        <f t="shared" si="1321"/>
        <v>0</v>
      </c>
      <c r="N73" s="81">
        <f t="shared" si="1321"/>
        <v>0</v>
      </c>
      <c r="O73" s="81">
        <f t="shared" si="1321"/>
        <v>0</v>
      </c>
      <c r="P73" s="81">
        <f t="shared" si="1321"/>
        <v>0</v>
      </c>
      <c r="Q73" s="82">
        <f t="shared" si="1321"/>
        <v>0</v>
      </c>
      <c r="R73" s="81">
        <f t="shared" si="1321"/>
        <v>0</v>
      </c>
      <c r="S73" s="81"/>
      <c r="T73" s="81">
        <f t="shared" ref="T73:AA73" si="1322">IFERROR(T72/T10,0)</f>
        <v>0</v>
      </c>
      <c r="U73" s="81">
        <f t="shared" si="1322"/>
        <v>0</v>
      </c>
      <c r="V73" s="81">
        <f t="shared" si="1322"/>
        <v>0</v>
      </c>
      <c r="W73" s="81">
        <f t="shared" si="1322"/>
        <v>0</v>
      </c>
      <c r="X73" s="82">
        <f t="shared" si="1322"/>
        <v>0</v>
      </c>
      <c r="Y73" s="81">
        <f t="shared" si="1322"/>
        <v>0</v>
      </c>
      <c r="Z73" s="81">
        <f t="shared" si="1322"/>
        <v>0</v>
      </c>
      <c r="AA73" s="83">
        <f t="shared" si="1322"/>
        <v>0</v>
      </c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4"/>
      <c r="BA73" s="81">
        <f t="shared" ref="BA73:BP73" si="1323">IFERROR(BA72/BA10,0)</f>
        <v>0</v>
      </c>
      <c r="BB73" s="81">
        <f t="shared" si="1323"/>
        <v>0</v>
      </c>
      <c r="BC73" s="81">
        <f t="shared" si="1323"/>
        <v>0</v>
      </c>
      <c r="BD73" s="81">
        <f t="shared" si="1323"/>
        <v>0</v>
      </c>
      <c r="BE73" s="81">
        <f t="shared" si="1323"/>
        <v>0</v>
      </c>
      <c r="BF73" s="81">
        <f t="shared" si="1323"/>
        <v>0</v>
      </c>
      <c r="BG73" s="81">
        <f t="shared" si="1323"/>
        <v>0</v>
      </c>
      <c r="BH73" s="81">
        <f t="shared" si="1323"/>
        <v>0</v>
      </c>
      <c r="BI73" s="81">
        <f t="shared" si="1323"/>
        <v>0</v>
      </c>
      <c r="BJ73" s="82">
        <f t="shared" si="1323"/>
        <v>0</v>
      </c>
      <c r="BK73" s="81">
        <f t="shared" si="1323"/>
        <v>0</v>
      </c>
      <c r="BL73" s="81">
        <f t="shared" si="1323"/>
        <v>0</v>
      </c>
      <c r="BM73" s="81">
        <f t="shared" si="1323"/>
        <v>0</v>
      </c>
      <c r="BN73" s="81">
        <f t="shared" si="1323"/>
        <v>0</v>
      </c>
      <c r="BO73" s="82">
        <f t="shared" si="1323"/>
        <v>0</v>
      </c>
      <c r="BP73" s="81">
        <f t="shared" si="1323"/>
        <v>0</v>
      </c>
      <c r="BQ73" s="81"/>
      <c r="BR73" s="82">
        <f t="shared" ref="BR73:BY73" si="1324">IFERROR(BR72/BR10,0)</f>
        <v>0</v>
      </c>
      <c r="BS73" s="82">
        <f t="shared" si="1324"/>
        <v>0</v>
      </c>
      <c r="BT73" s="82">
        <f t="shared" si="1324"/>
        <v>0</v>
      </c>
      <c r="BU73" s="81">
        <f t="shared" si="1324"/>
        <v>0</v>
      </c>
      <c r="BV73" s="81">
        <f t="shared" si="1324"/>
        <v>0</v>
      </c>
      <c r="BW73" s="81">
        <f t="shared" si="1324"/>
        <v>0</v>
      </c>
      <c r="BX73" s="81">
        <f t="shared" si="1324"/>
        <v>0</v>
      </c>
      <c r="BY73" s="83">
        <f t="shared" si="1324"/>
        <v>0</v>
      </c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4"/>
      <c r="CY73" s="85">
        <f t="shared" ref="CY73:DW73" si="1325">IFERROR(CY72/CY10,0)</f>
        <v>0.00459149575088951</v>
      </c>
      <c r="CZ73" s="81">
        <f t="shared" si="1325"/>
        <v>0</v>
      </c>
      <c r="DA73" s="81">
        <f t="shared" si="1325"/>
        <v>0.00073964375232013</v>
      </c>
      <c r="DB73" s="81">
        <f t="shared" si="1325"/>
        <v>0</v>
      </c>
      <c r="DC73" s="81">
        <f t="shared" si="1325"/>
        <v>5.047465949164e-5</v>
      </c>
      <c r="DD73" s="81">
        <f t="shared" si="1325"/>
        <v>0.00042515285945909</v>
      </c>
      <c r="DE73" s="81">
        <f t="shared" si="1325"/>
        <v>0</v>
      </c>
      <c r="DF73" s="81">
        <f t="shared" si="1325"/>
        <v>0</v>
      </c>
      <c r="DG73" s="81">
        <f t="shared" si="1325"/>
        <v>0</v>
      </c>
      <c r="DH73" s="82">
        <f t="shared" si="1325"/>
        <v>0</v>
      </c>
      <c r="DI73" s="81">
        <f t="shared" si="1325"/>
        <v>0</v>
      </c>
      <c r="DJ73" s="81">
        <f t="shared" si="1325"/>
        <v>0</v>
      </c>
      <c r="DK73" s="81">
        <f t="shared" si="1325"/>
        <v>0</v>
      </c>
      <c r="DL73" s="81">
        <f t="shared" si="1325"/>
        <v>0</v>
      </c>
      <c r="DM73" s="82">
        <f t="shared" si="1325"/>
        <v>0</v>
      </c>
      <c r="DN73" s="81">
        <f t="shared" si="1325"/>
        <v>0</v>
      </c>
      <c r="DO73" s="81">
        <f t="shared" si="1325"/>
        <v>0.000181914265625752</v>
      </c>
      <c r="DP73" s="82">
        <f t="shared" si="1325"/>
        <v>1.34211455023736e-5</v>
      </c>
      <c r="DQ73" s="82">
        <f t="shared" si="1325"/>
        <v>1.86727299095427e-5</v>
      </c>
      <c r="DR73" s="82">
        <f t="shared" si="1325"/>
        <v>4.15647953941789e-5</v>
      </c>
      <c r="DS73" s="81">
        <f t="shared" si="1325"/>
        <v>0</v>
      </c>
      <c r="DT73" s="81">
        <f t="shared" si="1325"/>
        <v>0</v>
      </c>
      <c r="DU73" s="81">
        <f t="shared" si="1325"/>
        <v>0</v>
      </c>
      <c r="DV73" s="81">
        <f t="shared" si="1325"/>
        <v>0</v>
      </c>
      <c r="DW73" s="83">
        <f t="shared" si="1325"/>
        <v>0.000505479481653522</v>
      </c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4"/>
      <c r="EW73" s="81">
        <f t="shared" ref="EW73:FU73" si="1326">IFERROR(EW72/EW10,0)</f>
        <v>0</v>
      </c>
      <c r="EX73" s="81">
        <f t="shared" si="1326"/>
        <v>0</v>
      </c>
      <c r="EY73" s="81">
        <f t="shared" si="1326"/>
        <v>0</v>
      </c>
      <c r="EZ73" s="81">
        <f t="shared" si="1326"/>
        <v>0</v>
      </c>
      <c r="FA73" s="81">
        <f t="shared" si="1326"/>
        <v>0</v>
      </c>
      <c r="FB73" s="81">
        <f t="shared" si="1326"/>
        <v>0</v>
      </c>
      <c r="FC73" s="81">
        <f t="shared" si="1326"/>
        <v>0.000174703134351625</v>
      </c>
      <c r="FD73" s="81">
        <f t="shared" si="1326"/>
        <v>0</v>
      </c>
      <c r="FE73" s="81">
        <f t="shared" si="1326"/>
        <v>0</v>
      </c>
      <c r="FF73" s="82">
        <f t="shared" si="1326"/>
        <v>0</v>
      </c>
      <c r="FG73" s="81">
        <f t="shared" si="1326"/>
        <v>0</v>
      </c>
      <c r="FH73" s="81">
        <f t="shared" si="1326"/>
        <v>0</v>
      </c>
      <c r="FI73" s="81">
        <f t="shared" si="1326"/>
        <v>0</v>
      </c>
      <c r="FJ73" s="81">
        <f t="shared" si="1326"/>
        <v>0</v>
      </c>
      <c r="FK73" s="82">
        <f t="shared" si="1326"/>
        <v>0</v>
      </c>
      <c r="FL73" s="81">
        <f t="shared" si="1326"/>
        <v>0</v>
      </c>
      <c r="FM73" s="81">
        <f t="shared" si="1326"/>
        <v>0</v>
      </c>
      <c r="FN73" s="82">
        <f t="shared" si="1326"/>
        <v>0</v>
      </c>
      <c r="FO73" s="82">
        <f t="shared" si="1326"/>
        <v>0</v>
      </c>
      <c r="FP73" s="82">
        <f t="shared" si="1326"/>
        <v>0</v>
      </c>
      <c r="FQ73" s="81">
        <f t="shared" si="1326"/>
        <v>0</v>
      </c>
      <c r="FR73" s="81">
        <f t="shared" si="1326"/>
        <v>0</v>
      </c>
      <c r="FS73" s="81">
        <f t="shared" si="1326"/>
        <v>0</v>
      </c>
      <c r="FT73" s="81">
        <f t="shared" si="1326"/>
        <v>0</v>
      </c>
      <c r="FU73" s="83">
        <f t="shared" si="1326"/>
        <v>2.01238583648491e-5</v>
      </c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4"/>
      <c r="GU73" s="81">
        <f t="shared" ref="GU73:HS73" si="1327">IFERROR(GU72/GU10,0)</f>
        <v>0.00558870027901795</v>
      </c>
      <c r="GV73" s="81">
        <f t="shared" si="1327"/>
        <v>0.00874736813561208</v>
      </c>
      <c r="GW73" s="81">
        <f t="shared" si="1327"/>
        <v>0.00146094143845463</v>
      </c>
      <c r="GX73" s="81">
        <f t="shared" si="1327"/>
        <v>2.25395117641231e-5</v>
      </c>
      <c r="GY73" s="81">
        <f t="shared" si="1327"/>
        <v>0</v>
      </c>
      <c r="GZ73" s="81">
        <f t="shared" si="1327"/>
        <v>0.00224313748537327</v>
      </c>
      <c r="HA73" s="81">
        <f t="shared" si="1327"/>
        <v>0.000171580089047824</v>
      </c>
      <c r="HB73" s="81">
        <f t="shared" si="1327"/>
        <v>0</v>
      </c>
      <c r="HC73" s="81">
        <f t="shared" si="1327"/>
        <v>0</v>
      </c>
      <c r="HD73" s="82">
        <f t="shared" si="1327"/>
        <v>0</v>
      </c>
      <c r="HE73" s="81">
        <f t="shared" si="1327"/>
        <v>0</v>
      </c>
      <c r="HF73" s="81">
        <f t="shared" si="1327"/>
        <v>0</v>
      </c>
      <c r="HG73" s="81">
        <f t="shared" si="1327"/>
        <v>0</v>
      </c>
      <c r="HH73" s="81">
        <f t="shared" si="1327"/>
        <v>0</v>
      </c>
      <c r="HI73" s="82">
        <f t="shared" si="1327"/>
        <v>0</v>
      </c>
      <c r="HJ73" s="81">
        <f t="shared" si="1327"/>
        <v>0</v>
      </c>
      <c r="HK73" s="81">
        <f t="shared" si="1327"/>
        <v>0</v>
      </c>
      <c r="HL73" s="82">
        <f t="shared" si="1327"/>
        <v>0</v>
      </c>
      <c r="HM73" s="82">
        <f t="shared" si="1327"/>
        <v>0</v>
      </c>
      <c r="HN73" s="82">
        <f t="shared" si="1327"/>
        <v>0</v>
      </c>
      <c r="HO73" s="81">
        <f t="shared" si="1327"/>
        <v>0</v>
      </c>
      <c r="HP73" s="82">
        <f t="shared" si="1327"/>
        <v>0</v>
      </c>
      <c r="HQ73" s="81">
        <f t="shared" si="1327"/>
        <v>0</v>
      </c>
      <c r="HR73" s="81">
        <f t="shared" si="1327"/>
        <v>0</v>
      </c>
      <c r="HS73" s="83">
        <f t="shared" si="1327"/>
        <v>0.000647836903774251</v>
      </c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  <c r="IM73" s="81"/>
      <c r="IN73" s="81"/>
      <c r="IO73" s="81"/>
      <c r="IP73" s="81"/>
      <c r="IQ73" s="81"/>
      <c r="IR73" s="84"/>
      <c r="IS73" s="81">
        <f t="shared" ref="IS73:JQ73" si="1328">IFERROR(IS72/IS10,0)</f>
        <v>0.0026290586557606</v>
      </c>
      <c r="IT73" s="81">
        <f t="shared" si="1328"/>
        <v>0</v>
      </c>
      <c r="IU73" s="81">
        <f t="shared" si="1328"/>
        <v>0.00118805609193005</v>
      </c>
      <c r="IV73" s="81">
        <f t="shared" si="1328"/>
        <v>0</v>
      </c>
      <c r="IW73" s="81">
        <f t="shared" si="1328"/>
        <v>0</v>
      </c>
      <c r="IX73" s="81">
        <f t="shared" si="1328"/>
        <v>0</v>
      </c>
      <c r="IY73" s="81">
        <f t="shared" si="1328"/>
        <v>0</v>
      </c>
      <c r="IZ73" s="81">
        <f t="shared" si="1328"/>
        <v>0</v>
      </c>
      <c r="JA73" s="81">
        <f t="shared" si="1328"/>
        <v>0</v>
      </c>
      <c r="JB73" s="82">
        <f t="shared" si="1328"/>
        <v>0</v>
      </c>
      <c r="JC73" s="81">
        <f t="shared" si="1328"/>
        <v>0</v>
      </c>
      <c r="JD73" s="81">
        <f t="shared" si="1328"/>
        <v>0</v>
      </c>
      <c r="JE73" s="81">
        <f t="shared" si="1328"/>
        <v>0</v>
      </c>
      <c r="JF73" s="81">
        <f t="shared" si="1328"/>
        <v>0</v>
      </c>
      <c r="JG73" s="82">
        <f t="shared" si="1328"/>
        <v>0</v>
      </c>
      <c r="JH73" s="81">
        <f t="shared" si="1328"/>
        <v>0</v>
      </c>
      <c r="JI73" s="81">
        <f t="shared" si="1328"/>
        <v>0</v>
      </c>
      <c r="JJ73" s="82">
        <f t="shared" si="1328"/>
        <v>0</v>
      </c>
      <c r="JK73" s="82">
        <f t="shared" si="1328"/>
        <v>0</v>
      </c>
      <c r="JL73" s="82">
        <f t="shared" si="1328"/>
        <v>0</v>
      </c>
      <c r="JM73" s="81">
        <f t="shared" si="1328"/>
        <v>0</v>
      </c>
      <c r="JN73" s="82">
        <f t="shared" si="1328"/>
        <v>0</v>
      </c>
      <c r="JO73" s="81">
        <f t="shared" si="1328"/>
        <v>0</v>
      </c>
      <c r="JP73" s="81">
        <f t="shared" si="1328"/>
        <v>0</v>
      </c>
      <c r="JQ73" s="83">
        <f t="shared" si="1328"/>
        <v>0.000244800886812425</v>
      </c>
      <c r="JR73" s="81"/>
      <c r="JS73" s="81"/>
      <c r="JT73" s="81"/>
      <c r="JU73" s="81"/>
      <c r="JV73" s="81"/>
      <c r="JW73" s="81"/>
      <c r="JX73" s="81"/>
      <c r="JY73" s="81"/>
      <c r="JZ73" s="81"/>
      <c r="KA73" s="81"/>
      <c r="KB73" s="81"/>
      <c r="KC73" s="81"/>
      <c r="KD73" s="81"/>
      <c r="KE73" s="81"/>
      <c r="KF73" s="81"/>
      <c r="KG73" s="81"/>
      <c r="KH73" s="81"/>
      <c r="KI73" s="81"/>
      <c r="KJ73" s="81"/>
      <c r="KK73" s="81"/>
      <c r="KL73" s="81"/>
      <c r="KM73" s="81"/>
      <c r="KN73" s="81"/>
      <c r="KO73" s="81"/>
      <c r="KP73" s="84"/>
      <c r="KQ73" s="81">
        <f t="shared" ref="KQ73:LO73" si="1329">IFERROR(KQ72/KQ10,0)</f>
        <v>0</v>
      </c>
      <c r="KR73" s="81">
        <f t="shared" si="1329"/>
        <v>0</v>
      </c>
      <c r="KS73" s="81">
        <f t="shared" si="1329"/>
        <v>0</v>
      </c>
      <c r="KT73" s="81">
        <f t="shared" si="1329"/>
        <v>0</v>
      </c>
      <c r="KU73" s="81">
        <f t="shared" si="1329"/>
        <v>0</v>
      </c>
      <c r="KV73" s="81">
        <f t="shared" si="1329"/>
        <v>0</v>
      </c>
      <c r="KW73" s="81">
        <f t="shared" si="1329"/>
        <v>0</v>
      </c>
      <c r="KX73" s="81">
        <f t="shared" si="1329"/>
        <v>0</v>
      </c>
      <c r="KY73" s="81">
        <f t="shared" si="1329"/>
        <v>0</v>
      </c>
      <c r="KZ73" s="81">
        <f t="shared" si="1329"/>
        <v>0</v>
      </c>
      <c r="LA73" s="81">
        <f t="shared" si="1329"/>
        <v>0</v>
      </c>
      <c r="LB73" s="81">
        <f t="shared" si="1329"/>
        <v>0</v>
      </c>
      <c r="LC73" s="81">
        <f t="shared" si="1329"/>
        <v>0</v>
      </c>
      <c r="LD73" s="81">
        <f t="shared" si="1329"/>
        <v>0</v>
      </c>
      <c r="LE73" s="81">
        <f t="shared" si="1329"/>
        <v>0</v>
      </c>
      <c r="LF73" s="81">
        <f t="shared" si="1329"/>
        <v>0</v>
      </c>
      <c r="LG73" s="81">
        <f t="shared" si="1329"/>
        <v>0</v>
      </c>
      <c r="LH73" s="81">
        <f t="shared" si="1329"/>
        <v>0</v>
      </c>
      <c r="LI73" s="81">
        <f t="shared" si="1329"/>
        <v>0</v>
      </c>
      <c r="LJ73" s="81">
        <f t="shared" si="1329"/>
        <v>0</v>
      </c>
      <c r="LK73" s="81">
        <f t="shared" si="1329"/>
        <v>0</v>
      </c>
      <c r="LL73" s="81">
        <f t="shared" si="1329"/>
        <v>0</v>
      </c>
      <c r="LM73" s="81">
        <f t="shared" si="1329"/>
        <v>0</v>
      </c>
      <c r="LN73" s="81">
        <f t="shared" si="1329"/>
        <v>0</v>
      </c>
      <c r="LO73" s="83">
        <f t="shared" si="1329"/>
        <v>0</v>
      </c>
      <c r="LP73" s="81"/>
      <c r="LQ73" s="81"/>
      <c r="LR73" s="81"/>
      <c r="LS73" s="81"/>
      <c r="LT73" s="81"/>
      <c r="LU73" s="81"/>
      <c r="LV73" s="81"/>
      <c r="LW73" s="81"/>
      <c r="LX73" s="81"/>
      <c r="LY73" s="81"/>
      <c r="LZ73" s="81"/>
      <c r="MA73" s="81"/>
      <c r="MB73" s="81"/>
      <c r="MC73" s="81"/>
      <c r="MD73" s="81"/>
      <c r="ME73" s="81"/>
      <c r="MF73" s="81"/>
      <c r="MG73" s="81"/>
      <c r="MH73" s="81"/>
      <c r="MI73" s="81"/>
      <c r="MJ73" s="81"/>
      <c r="MK73" s="81"/>
      <c r="ML73" s="81"/>
      <c r="MM73" s="81"/>
      <c r="MN73" s="84"/>
      <c r="MO73" s="81">
        <f t="shared" ref="MO73:NM73" si="1330">IFERROR(MO72/MO10,0)</f>
        <v>0</v>
      </c>
      <c r="MP73" s="81">
        <f t="shared" si="1330"/>
        <v>0</v>
      </c>
      <c r="MQ73" s="81">
        <f t="shared" si="1330"/>
        <v>0</v>
      </c>
      <c r="MR73" s="81">
        <f t="shared" si="1330"/>
        <v>0</v>
      </c>
      <c r="MS73" s="81">
        <f t="shared" si="1330"/>
        <v>0</v>
      </c>
      <c r="MT73" s="81">
        <f t="shared" si="1330"/>
        <v>0</v>
      </c>
      <c r="MU73" s="81">
        <f t="shared" si="1330"/>
        <v>0</v>
      </c>
      <c r="MV73" s="81">
        <f t="shared" si="1330"/>
        <v>0</v>
      </c>
      <c r="MW73" s="81">
        <f t="shared" si="1330"/>
        <v>0</v>
      </c>
      <c r="MX73" s="81">
        <f t="shared" si="1330"/>
        <v>0</v>
      </c>
      <c r="MY73" s="81">
        <f t="shared" si="1330"/>
        <v>0</v>
      </c>
      <c r="MZ73" s="81">
        <f t="shared" si="1330"/>
        <v>0</v>
      </c>
      <c r="NA73" s="81">
        <f t="shared" si="1330"/>
        <v>0</v>
      </c>
      <c r="NB73" s="81">
        <f t="shared" si="1330"/>
        <v>0</v>
      </c>
      <c r="NC73" s="81">
        <f t="shared" si="1330"/>
        <v>0</v>
      </c>
      <c r="ND73" s="81">
        <f t="shared" si="1330"/>
        <v>0</v>
      </c>
      <c r="NE73" s="81">
        <f t="shared" si="1330"/>
        <v>0</v>
      </c>
      <c r="NF73" s="81">
        <f t="shared" si="1330"/>
        <v>0</v>
      </c>
      <c r="NG73" s="81">
        <f t="shared" si="1330"/>
        <v>0</v>
      </c>
      <c r="NH73" s="81">
        <f t="shared" si="1330"/>
        <v>0</v>
      </c>
      <c r="NI73" s="81">
        <f t="shared" si="1330"/>
        <v>0</v>
      </c>
      <c r="NJ73" s="81">
        <f t="shared" si="1330"/>
        <v>0</v>
      </c>
      <c r="NK73" s="81">
        <f t="shared" si="1330"/>
        <v>0</v>
      </c>
      <c r="NL73" s="81">
        <f t="shared" si="1330"/>
        <v>0</v>
      </c>
      <c r="NM73" s="83">
        <f t="shared" si="1330"/>
        <v>0</v>
      </c>
      <c r="NN73" s="81"/>
      <c r="NO73" s="81"/>
      <c r="NP73" s="81"/>
      <c r="NQ73" s="81"/>
      <c r="NR73" s="81"/>
      <c r="NS73" s="81"/>
      <c r="NT73" s="81"/>
      <c r="NU73" s="81"/>
      <c r="NV73" s="81"/>
      <c r="NW73" s="81"/>
      <c r="NX73" s="81"/>
      <c r="NY73" s="81"/>
      <c r="NZ73" s="81"/>
      <c r="OA73" s="81"/>
      <c r="OB73" s="81"/>
      <c r="OC73" s="81"/>
      <c r="OD73" s="81"/>
      <c r="OE73" s="81"/>
      <c r="OF73" s="81"/>
      <c r="OG73" s="81"/>
      <c r="OH73" s="81"/>
      <c r="OI73" s="81"/>
      <c r="OJ73" s="81"/>
      <c r="OK73" s="81"/>
      <c r="OL73" s="84"/>
      <c r="OM73" s="81">
        <f t="shared" ref="OM73:PK73" si="1331">IFERROR(OM72/OM10,0)</f>
        <v>0</v>
      </c>
      <c r="ON73" s="81">
        <f t="shared" si="1331"/>
        <v>0</v>
      </c>
      <c r="OO73" s="81">
        <f t="shared" si="1331"/>
        <v>0</v>
      </c>
      <c r="OP73" s="81">
        <f t="shared" si="1331"/>
        <v>0</v>
      </c>
      <c r="OQ73" s="81">
        <f t="shared" si="1331"/>
        <v>0</v>
      </c>
      <c r="OR73" s="81">
        <f t="shared" si="1331"/>
        <v>0</v>
      </c>
      <c r="OS73" s="81">
        <f t="shared" si="1331"/>
        <v>0</v>
      </c>
      <c r="OT73" s="81">
        <f t="shared" si="1331"/>
        <v>0</v>
      </c>
      <c r="OU73" s="81">
        <f t="shared" si="1331"/>
        <v>0</v>
      </c>
      <c r="OV73" s="81">
        <f t="shared" si="1331"/>
        <v>0</v>
      </c>
      <c r="OW73" s="81">
        <f t="shared" si="1331"/>
        <v>0</v>
      </c>
      <c r="OX73" s="81">
        <f t="shared" si="1331"/>
        <v>0</v>
      </c>
      <c r="OY73" s="81">
        <f t="shared" si="1331"/>
        <v>0</v>
      </c>
      <c r="OZ73" s="81">
        <f t="shared" si="1331"/>
        <v>0</v>
      </c>
      <c r="PA73" s="81">
        <f t="shared" si="1331"/>
        <v>0</v>
      </c>
      <c r="PB73" s="81">
        <f t="shared" si="1331"/>
        <v>0</v>
      </c>
      <c r="PC73" s="81">
        <f t="shared" si="1331"/>
        <v>0</v>
      </c>
      <c r="PD73" s="81">
        <f t="shared" si="1331"/>
        <v>0</v>
      </c>
      <c r="PE73" s="81">
        <f t="shared" si="1331"/>
        <v>0</v>
      </c>
      <c r="PF73" s="81">
        <f t="shared" si="1331"/>
        <v>0</v>
      </c>
      <c r="PG73" s="81">
        <f t="shared" si="1331"/>
        <v>0</v>
      </c>
      <c r="PH73" s="81">
        <f t="shared" si="1331"/>
        <v>0</v>
      </c>
      <c r="PI73" s="81">
        <f t="shared" si="1331"/>
        <v>0</v>
      </c>
      <c r="PJ73" s="81">
        <f t="shared" si="1331"/>
        <v>0</v>
      </c>
      <c r="PK73" s="83">
        <f t="shared" si="1331"/>
        <v>0</v>
      </c>
      <c r="PL73" s="81"/>
      <c r="PM73" s="81"/>
      <c r="PN73" s="81"/>
      <c r="PO73" s="81"/>
      <c r="PP73" s="81"/>
      <c r="PQ73" s="81"/>
      <c r="PR73" s="81"/>
      <c r="PS73" s="81"/>
      <c r="PT73" s="81"/>
      <c r="PU73" s="81"/>
      <c r="PV73" s="81"/>
      <c r="PW73" s="81"/>
      <c r="PX73" s="81"/>
      <c r="PY73" s="81"/>
      <c r="PZ73" s="81"/>
      <c r="QA73" s="81"/>
      <c r="QB73" s="81"/>
      <c r="QC73" s="81"/>
      <c r="QD73" s="81"/>
      <c r="QE73" s="81"/>
      <c r="QF73" s="81"/>
      <c r="QG73" s="81"/>
      <c r="QH73" s="81"/>
      <c r="QI73" s="81"/>
      <c r="QJ73" s="84"/>
      <c r="QK73" s="81">
        <f t="shared" ref="QK73:RI73" si="1332">IFERROR(QK72/QK10,0)</f>
        <v>0</v>
      </c>
      <c r="QL73" s="81">
        <f t="shared" si="1332"/>
        <v>0</v>
      </c>
      <c r="QM73" s="81">
        <f t="shared" si="1332"/>
        <v>0</v>
      </c>
      <c r="QN73" s="81">
        <f t="shared" si="1332"/>
        <v>0</v>
      </c>
      <c r="QO73" s="81">
        <f t="shared" si="1332"/>
        <v>0</v>
      </c>
      <c r="QP73" s="81">
        <f t="shared" si="1332"/>
        <v>0</v>
      </c>
      <c r="QQ73" s="81">
        <f t="shared" si="1332"/>
        <v>0</v>
      </c>
      <c r="QR73" s="81">
        <f t="shared" si="1332"/>
        <v>0</v>
      </c>
      <c r="QS73" s="81">
        <f t="shared" si="1332"/>
        <v>0</v>
      </c>
      <c r="QT73" s="81">
        <f t="shared" si="1332"/>
        <v>0</v>
      </c>
      <c r="QU73" s="81">
        <f t="shared" si="1332"/>
        <v>0</v>
      </c>
      <c r="QV73" s="81">
        <f t="shared" si="1332"/>
        <v>0</v>
      </c>
      <c r="QW73" s="81">
        <f t="shared" si="1332"/>
        <v>0</v>
      </c>
      <c r="QX73" s="81">
        <f t="shared" si="1332"/>
        <v>0</v>
      </c>
      <c r="QY73" s="81">
        <f t="shared" si="1332"/>
        <v>0</v>
      </c>
      <c r="QZ73" s="81">
        <f t="shared" si="1332"/>
        <v>0</v>
      </c>
      <c r="RA73" s="81">
        <f t="shared" si="1332"/>
        <v>0</v>
      </c>
      <c r="RB73" s="81">
        <f t="shared" si="1332"/>
        <v>0</v>
      </c>
      <c r="RC73" s="81">
        <f t="shared" si="1332"/>
        <v>0</v>
      </c>
      <c r="RD73" s="81">
        <f t="shared" si="1332"/>
        <v>0</v>
      </c>
      <c r="RE73" s="81">
        <f t="shared" si="1332"/>
        <v>0</v>
      </c>
      <c r="RF73" s="81">
        <f t="shared" si="1332"/>
        <v>0</v>
      </c>
      <c r="RG73" s="81">
        <f t="shared" si="1332"/>
        <v>0</v>
      </c>
      <c r="RH73" s="81">
        <f t="shared" si="1332"/>
        <v>0</v>
      </c>
      <c r="RI73" s="83">
        <f t="shared" si="1332"/>
        <v>0</v>
      </c>
      <c r="RJ73" s="81"/>
      <c r="RK73" s="81"/>
      <c r="RL73" s="81"/>
      <c r="RM73" s="81"/>
      <c r="RN73" s="81"/>
      <c r="RO73" s="81"/>
      <c r="RP73" s="81"/>
      <c r="RQ73" s="81"/>
      <c r="RR73" s="81"/>
      <c r="RS73" s="81"/>
      <c r="RT73" s="81"/>
      <c r="RU73" s="81"/>
      <c r="RV73" s="81"/>
      <c r="RW73" s="81"/>
      <c r="RX73" s="81"/>
      <c r="RY73" s="81"/>
      <c r="RZ73" s="81"/>
      <c r="SA73" s="81"/>
      <c r="SB73" s="81"/>
      <c r="SC73" s="81"/>
      <c r="SD73" s="81"/>
      <c r="SE73" s="81"/>
      <c r="SF73" s="81"/>
      <c r="SG73" s="81"/>
      <c r="SH73" s="84"/>
      <c r="SI73" s="81">
        <f t="shared" ref="SI73:TG73" si="1333">IFERROR(SI72/SI10,0)</f>
        <v>0</v>
      </c>
      <c r="SJ73" s="81">
        <f t="shared" si="1333"/>
        <v>0</v>
      </c>
      <c r="SK73" s="81">
        <f t="shared" si="1333"/>
        <v>0</v>
      </c>
      <c r="SL73" s="81">
        <f t="shared" si="1333"/>
        <v>0</v>
      </c>
      <c r="SM73" s="81">
        <f t="shared" si="1333"/>
        <v>0</v>
      </c>
      <c r="SN73" s="81">
        <f t="shared" si="1333"/>
        <v>0</v>
      </c>
      <c r="SO73" s="81">
        <f t="shared" si="1333"/>
        <v>0</v>
      </c>
      <c r="SP73" s="81">
        <f t="shared" si="1333"/>
        <v>0</v>
      </c>
      <c r="SQ73" s="81">
        <f t="shared" si="1333"/>
        <v>0</v>
      </c>
      <c r="SR73" s="81">
        <f t="shared" si="1333"/>
        <v>0</v>
      </c>
      <c r="SS73" s="81">
        <f t="shared" si="1333"/>
        <v>0</v>
      </c>
      <c r="ST73" s="81">
        <f t="shared" si="1333"/>
        <v>0</v>
      </c>
      <c r="SU73" s="81">
        <f t="shared" si="1333"/>
        <v>0</v>
      </c>
      <c r="SV73" s="81">
        <f t="shared" si="1333"/>
        <v>0</v>
      </c>
      <c r="SW73" s="81">
        <f t="shared" si="1333"/>
        <v>0</v>
      </c>
      <c r="SX73" s="81">
        <f t="shared" si="1333"/>
        <v>0</v>
      </c>
      <c r="SY73" s="81">
        <f t="shared" si="1333"/>
        <v>0</v>
      </c>
      <c r="SZ73" s="81">
        <f t="shared" si="1333"/>
        <v>0</v>
      </c>
      <c r="TA73" s="81">
        <f t="shared" si="1333"/>
        <v>0</v>
      </c>
      <c r="TB73" s="81">
        <f t="shared" si="1333"/>
        <v>0</v>
      </c>
      <c r="TC73" s="81">
        <f t="shared" si="1333"/>
        <v>0</v>
      </c>
      <c r="TD73" s="81">
        <f t="shared" si="1333"/>
        <v>0</v>
      </c>
      <c r="TE73" s="81">
        <f t="shared" si="1333"/>
        <v>0</v>
      </c>
      <c r="TF73" s="81">
        <f t="shared" si="1333"/>
        <v>0</v>
      </c>
      <c r="TG73" s="83">
        <f t="shared" si="1333"/>
        <v>0</v>
      </c>
      <c r="TH73" s="81"/>
      <c r="TI73" s="81"/>
      <c r="TJ73" s="81"/>
      <c r="TK73" s="81"/>
      <c r="TL73" s="81"/>
      <c r="TM73" s="81"/>
      <c r="TN73" s="81"/>
      <c r="TO73" s="81"/>
      <c r="TP73" s="81"/>
      <c r="TQ73" s="81"/>
      <c r="TR73" s="81"/>
      <c r="TS73" s="81"/>
      <c r="TT73" s="81"/>
      <c r="TU73" s="81"/>
      <c r="TV73" s="81"/>
      <c r="TW73" s="81"/>
      <c r="TX73" s="81"/>
      <c r="TY73" s="81"/>
      <c r="TZ73" s="81"/>
      <c r="UA73" s="81"/>
      <c r="UB73" s="81"/>
      <c r="UC73" s="81"/>
      <c r="UD73" s="81"/>
      <c r="UE73" s="81"/>
      <c r="UF73" s="81"/>
      <c r="UG73" s="84"/>
      <c r="UH73" s="81">
        <f t="shared" ref="UH73:VF73" si="1334">IFERROR(UH72/UH10,0)</f>
        <v>0</v>
      </c>
      <c r="UI73" s="81">
        <f t="shared" si="1334"/>
        <v>0</v>
      </c>
      <c r="UJ73" s="81">
        <f t="shared" si="1334"/>
        <v>0</v>
      </c>
      <c r="UK73" s="81">
        <f t="shared" si="1334"/>
        <v>0</v>
      </c>
      <c r="UL73" s="81">
        <f t="shared" si="1334"/>
        <v>0</v>
      </c>
      <c r="UM73" s="81">
        <f t="shared" si="1334"/>
        <v>0</v>
      </c>
      <c r="UN73" s="81">
        <f t="shared" si="1334"/>
        <v>0</v>
      </c>
      <c r="UO73" s="81">
        <f t="shared" si="1334"/>
        <v>0</v>
      </c>
      <c r="UP73" s="81">
        <f t="shared" si="1334"/>
        <v>0</v>
      </c>
      <c r="UQ73" s="81">
        <f t="shared" si="1334"/>
        <v>0</v>
      </c>
      <c r="UR73" s="81">
        <f t="shared" si="1334"/>
        <v>0</v>
      </c>
      <c r="US73" s="81">
        <f t="shared" si="1334"/>
        <v>0</v>
      </c>
      <c r="UT73" s="81">
        <f t="shared" si="1334"/>
        <v>0</v>
      </c>
      <c r="UU73" s="81">
        <f t="shared" si="1334"/>
        <v>0</v>
      </c>
      <c r="UV73" s="81">
        <f t="shared" si="1334"/>
        <v>0</v>
      </c>
      <c r="UW73" s="81">
        <f t="shared" si="1334"/>
        <v>0</v>
      </c>
      <c r="UX73" s="81">
        <f t="shared" si="1334"/>
        <v>0</v>
      </c>
      <c r="UY73" s="81">
        <f t="shared" si="1334"/>
        <v>0</v>
      </c>
      <c r="UZ73" s="81">
        <f t="shared" si="1334"/>
        <v>0</v>
      </c>
      <c r="VA73" s="81">
        <f t="shared" si="1334"/>
        <v>0</v>
      </c>
      <c r="VB73" s="81">
        <f t="shared" si="1334"/>
        <v>0</v>
      </c>
      <c r="VC73" s="81">
        <f t="shared" si="1334"/>
        <v>0</v>
      </c>
      <c r="VD73" s="81">
        <f t="shared" si="1334"/>
        <v>0</v>
      </c>
      <c r="VE73" s="81">
        <f t="shared" si="1334"/>
        <v>0</v>
      </c>
      <c r="VF73" s="83">
        <f t="shared" si="1334"/>
        <v>0</v>
      </c>
      <c r="VG73" s="81"/>
      <c r="VH73" s="81"/>
      <c r="VI73" s="81"/>
      <c r="VJ73" s="81"/>
      <c r="VK73" s="81"/>
      <c r="VL73" s="81"/>
      <c r="VM73" s="81"/>
      <c r="VN73" s="81"/>
      <c r="VO73" s="81"/>
      <c r="VP73" s="81"/>
      <c r="VQ73" s="81"/>
      <c r="VR73" s="81"/>
      <c r="VS73" s="81"/>
      <c r="VT73" s="81"/>
      <c r="VU73" s="81"/>
      <c r="VV73" s="81"/>
      <c r="VW73" s="81"/>
      <c r="VX73" s="81"/>
      <c r="VY73" s="81"/>
      <c r="VZ73" s="81"/>
      <c r="WA73" s="81"/>
      <c r="WB73" s="81"/>
      <c r="WC73" s="81"/>
      <c r="WD73" s="81"/>
      <c r="WE73" s="84"/>
      <c r="WF73" s="81">
        <f t="shared" ref="WF73:XD73" si="1335">IFERROR(WF72/WF10,0)</f>
        <v>0.00226769125965805</v>
      </c>
      <c r="WG73" s="81">
        <f t="shared" si="1335"/>
        <v>0.00129485222434246</v>
      </c>
      <c r="WH73" s="81">
        <f t="shared" si="1335"/>
        <v>0.000568604301399778</v>
      </c>
      <c r="WI73" s="81">
        <f t="shared" si="1335"/>
        <v>4.75231763996883e-6</v>
      </c>
      <c r="WJ73" s="81">
        <f t="shared" si="1335"/>
        <v>1.41558478633283e-5</v>
      </c>
      <c r="WK73" s="81">
        <f t="shared" si="1335"/>
        <v>0.000468642945841563</v>
      </c>
      <c r="WL73" s="81">
        <f t="shared" si="1335"/>
        <v>6.14745601691503e-5</v>
      </c>
      <c r="WM73" s="81">
        <f t="shared" si="1335"/>
        <v>0</v>
      </c>
      <c r="WN73" s="81">
        <f t="shared" si="1335"/>
        <v>0</v>
      </c>
      <c r="WO73" s="81">
        <f t="shared" si="1335"/>
        <v>0</v>
      </c>
      <c r="WP73" s="81">
        <f t="shared" si="1335"/>
        <v>0</v>
      </c>
      <c r="WQ73" s="81">
        <f t="shared" si="1335"/>
        <v>0</v>
      </c>
      <c r="WR73" s="81">
        <f t="shared" si="1335"/>
        <v>0</v>
      </c>
      <c r="WS73" s="81">
        <f t="shared" si="1335"/>
        <v>0</v>
      </c>
      <c r="WT73" s="81">
        <f t="shared" si="1335"/>
        <v>0</v>
      </c>
      <c r="WU73" s="81">
        <f t="shared" si="1335"/>
        <v>0</v>
      </c>
      <c r="WV73" s="81">
        <f t="shared" si="1335"/>
        <v>1.94577741006911e-5</v>
      </c>
      <c r="WW73" s="81">
        <f t="shared" si="1335"/>
        <v>2.78733797279848e-6</v>
      </c>
      <c r="WX73" s="81">
        <f t="shared" si="1335"/>
        <v>3.74172743819266e-6</v>
      </c>
      <c r="WY73" s="81">
        <f t="shared" si="1335"/>
        <v>7.83027237328413e-6</v>
      </c>
      <c r="WZ73" s="81">
        <f t="shared" si="1335"/>
        <v>0</v>
      </c>
      <c r="XA73" s="81">
        <f t="shared" si="1335"/>
        <v>0</v>
      </c>
      <c r="XB73" s="81">
        <f t="shared" si="1335"/>
        <v>0</v>
      </c>
      <c r="XC73" s="81">
        <f t="shared" si="1335"/>
        <v>0</v>
      </c>
      <c r="XD73" s="83">
        <f t="shared" si="1335"/>
        <v>0.000273530541085368</v>
      </c>
      <c r="XE73" s="81"/>
      <c r="XF73" s="81"/>
      <c r="XG73" s="81"/>
      <c r="XH73" s="81"/>
      <c r="XI73" s="81"/>
      <c r="XJ73" s="81"/>
      <c r="XK73" s="81"/>
      <c r="XL73" s="81"/>
      <c r="XM73" s="81"/>
      <c r="XN73" s="81"/>
      <c r="XO73" s="81"/>
      <c r="XP73" s="81"/>
      <c r="XQ73" s="81"/>
      <c r="XR73" s="81"/>
      <c r="XS73" s="81"/>
      <c r="XT73" s="81"/>
      <c r="XU73" s="81"/>
      <c r="XV73" s="81"/>
      <c r="XW73" s="81"/>
      <c r="XX73" s="81"/>
      <c r="XY73" s="81"/>
      <c r="XZ73" s="81"/>
      <c r="YA73" s="81"/>
      <c r="YB73" s="81"/>
      <c r="YC73" s="84"/>
    </row>
    <row r="74" s="18" customFormat="1" customHeight="1" spans="1:653">
      <c r="A74" s="58"/>
      <c r="B74" s="58" t="s">
        <v>128</v>
      </c>
      <c r="C74" s="59">
        <f t="shared" ref="C74:R74" si="1336">C58-C72</f>
        <v>8451.05696637951</v>
      </c>
      <c r="D74" s="59">
        <f t="shared" si="1336"/>
        <v>1515.50343007072</v>
      </c>
      <c r="E74" s="59">
        <f t="shared" si="1336"/>
        <v>3573.85496438212</v>
      </c>
      <c r="F74" s="59">
        <f t="shared" si="1336"/>
        <v>12774.4540123747</v>
      </c>
      <c r="G74" s="59">
        <f t="shared" si="1336"/>
        <v>8173.05830948933</v>
      </c>
      <c r="H74" s="59">
        <f t="shared" si="1336"/>
        <v>-2211.28869078249</v>
      </c>
      <c r="I74" s="59">
        <f t="shared" si="1336"/>
        <v>28806.3071428642</v>
      </c>
      <c r="J74" s="59">
        <f t="shared" si="1336"/>
        <v>2582.36478050881</v>
      </c>
      <c r="K74" s="59">
        <f t="shared" si="1336"/>
        <v>-14706.4686288544</v>
      </c>
      <c r="L74" s="60">
        <f t="shared" si="1336"/>
        <v>75844.2713578387</v>
      </c>
      <c r="M74" s="59">
        <f t="shared" si="1336"/>
        <v>1333.63425372682</v>
      </c>
      <c r="N74" s="59">
        <f t="shared" si="1336"/>
        <v>3760.76438104929</v>
      </c>
      <c r="O74" s="59">
        <f t="shared" si="1336"/>
        <v>-990.467000867193</v>
      </c>
      <c r="P74" s="59">
        <f t="shared" si="1336"/>
        <v>704.66953106515</v>
      </c>
      <c r="Q74" s="60">
        <f t="shared" si="1336"/>
        <v>50133.2438891434</v>
      </c>
      <c r="R74" s="59">
        <f t="shared" si="1336"/>
        <v>-8752.83785430645</v>
      </c>
      <c r="S74" s="61" t="str">
        <f>IFERROR(#REF!/#REF!,"")</f>
        <v/>
      </c>
      <c r="T74" s="59">
        <f t="shared" ref="T74:AA74" si="1337">T58-T72</f>
        <v>55601.9560585115</v>
      </c>
      <c r="U74" s="59">
        <f t="shared" si="1337"/>
        <v>23309.6157386872</v>
      </c>
      <c r="V74" s="59">
        <f t="shared" si="1337"/>
        <v>11447.1367658073</v>
      </c>
      <c r="W74" s="59">
        <f t="shared" si="1337"/>
        <v>0</v>
      </c>
      <c r="X74" s="60">
        <f t="shared" si="1337"/>
        <v>0</v>
      </c>
      <c r="Y74" s="59">
        <f t="shared" si="1337"/>
        <v>0</v>
      </c>
      <c r="Z74" s="59">
        <f t="shared" si="1337"/>
        <v>0</v>
      </c>
      <c r="AA74" s="59">
        <f t="shared" si="1337"/>
        <v>261350.829407089</v>
      </c>
      <c r="AB74" s="61">
        <f t="shared" ref="AB74:AZ74" si="1338">IFERROR(C74/C$10,"")</f>
        <v>0.0274824399948945</v>
      </c>
      <c r="AC74" s="61">
        <f t="shared" si="1338"/>
        <v>0.0910801419338948</v>
      </c>
      <c r="AD74" s="61">
        <f t="shared" si="1338"/>
        <v>0.0199429730832726</v>
      </c>
      <c r="AE74" s="61">
        <f t="shared" si="1338"/>
        <v>0.0896024581959513</v>
      </c>
      <c r="AF74" s="61">
        <f t="shared" si="1338"/>
        <v>0.0950788226025333</v>
      </c>
      <c r="AG74" s="61">
        <f t="shared" si="1338"/>
        <v>-0.0149794548189105</v>
      </c>
      <c r="AH74" s="61">
        <f t="shared" si="1338"/>
        <v>0.0659493070826098</v>
      </c>
      <c r="AI74" s="61">
        <f t="shared" si="1338"/>
        <v>0.047234644562111</v>
      </c>
      <c r="AJ74" s="61">
        <f t="shared" si="1338"/>
        <v>-0.241164291978484</v>
      </c>
      <c r="AK74" s="61">
        <f t="shared" si="1338"/>
        <v>0.225445412742469</v>
      </c>
      <c r="AL74" s="61">
        <f t="shared" si="1338"/>
        <v>0.0488112716051606</v>
      </c>
      <c r="AM74" s="61">
        <f t="shared" si="1338"/>
        <v>0.0817494740305644</v>
      </c>
      <c r="AN74" s="61">
        <f t="shared" si="1338"/>
        <v>-0.500460813631982</v>
      </c>
      <c r="AO74" s="61">
        <f t="shared" si="1338"/>
        <v>0.00624243552384789</v>
      </c>
      <c r="AP74" s="61">
        <f t="shared" si="1338"/>
        <v>0.169001460468999</v>
      </c>
      <c r="AQ74" s="61">
        <f t="shared" si="1338"/>
        <v>-0.248392579763689</v>
      </c>
      <c r="AR74" s="61" t="str">
        <f t="shared" si="1338"/>
        <v/>
      </c>
      <c r="AS74" s="61">
        <f t="shared" si="1338"/>
        <v>0.194056773843938</v>
      </c>
      <c r="AT74" s="61">
        <f t="shared" si="1338"/>
        <v>0.114128151030255</v>
      </c>
      <c r="AU74" s="61">
        <f t="shared" si="1338"/>
        <v>0.13064544338867</v>
      </c>
      <c r="AV74" s="61" t="str">
        <f t="shared" si="1338"/>
        <v/>
      </c>
      <c r="AW74" s="61" t="str">
        <f t="shared" si="1338"/>
        <v/>
      </c>
      <c r="AX74" s="61" t="str">
        <f t="shared" si="1338"/>
        <v/>
      </c>
      <c r="AY74" s="61" t="str">
        <f t="shared" si="1338"/>
        <v/>
      </c>
      <c r="AZ74" s="62">
        <f t="shared" si="1338"/>
        <v>0.091163936675149</v>
      </c>
      <c r="BA74" s="59">
        <f t="shared" ref="BA74:BP74" si="1339">BA58-BA72</f>
        <v>-7607.97935329655</v>
      </c>
      <c r="BB74" s="59">
        <f t="shared" si="1339"/>
        <v>-2686.299680838</v>
      </c>
      <c r="BC74" s="59">
        <f t="shared" si="1339"/>
        <v>-6623.69861805368</v>
      </c>
      <c r="BD74" s="59">
        <f t="shared" si="1339"/>
        <v>-14996.9779437397</v>
      </c>
      <c r="BE74" s="59">
        <f t="shared" si="1339"/>
        <v>-4152.15717806134</v>
      </c>
      <c r="BF74" s="59">
        <f t="shared" si="1339"/>
        <v>-8605.65715559278</v>
      </c>
      <c r="BG74" s="59">
        <f t="shared" si="1339"/>
        <v>-17975.801296222</v>
      </c>
      <c r="BH74" s="59">
        <f t="shared" si="1339"/>
        <v>-18095.0446129404</v>
      </c>
      <c r="BI74" s="59">
        <f t="shared" si="1339"/>
        <v>-6403.1640166263</v>
      </c>
      <c r="BJ74" s="60">
        <f t="shared" si="1339"/>
        <v>13493.2489114565</v>
      </c>
      <c r="BK74" s="59">
        <f t="shared" si="1339"/>
        <v>-3021.35598309359</v>
      </c>
      <c r="BL74" s="59">
        <f t="shared" si="1339"/>
        <v>-2629.8682789508</v>
      </c>
      <c r="BM74" s="59">
        <f t="shared" si="1339"/>
        <v>-220.468952825527</v>
      </c>
      <c r="BN74" s="59">
        <f t="shared" si="1339"/>
        <v>-8220.98735859175</v>
      </c>
      <c r="BO74" s="60">
        <f t="shared" si="1339"/>
        <v>5234.72952604421</v>
      </c>
      <c r="BP74" s="59">
        <f t="shared" si="1339"/>
        <v>-7332.82326737012</v>
      </c>
      <c r="BQ74" s="61" t="str">
        <f>IFERROR(#REF!/#REF!,"")</f>
        <v/>
      </c>
      <c r="BR74" s="60">
        <f t="shared" ref="BR74:BY74" si="1340">BR58-BR72</f>
        <v>8960.86093698338</v>
      </c>
      <c r="BS74" s="60">
        <f t="shared" si="1340"/>
        <v>13044.1875166132</v>
      </c>
      <c r="BT74" s="60">
        <f t="shared" si="1340"/>
        <v>1497.6520017089</v>
      </c>
      <c r="BU74" s="59">
        <f t="shared" si="1340"/>
        <v>0</v>
      </c>
      <c r="BV74" s="59">
        <f t="shared" si="1340"/>
        <v>0</v>
      </c>
      <c r="BW74" s="59">
        <f t="shared" si="1340"/>
        <v>0</v>
      </c>
      <c r="BX74" s="59">
        <f t="shared" si="1340"/>
        <v>0</v>
      </c>
      <c r="BY74" s="59">
        <f t="shared" si="1340"/>
        <v>-66341.6048033963</v>
      </c>
      <c r="BZ74" s="61">
        <f t="shared" ref="BZ74:CX74" si="1341">IFERROR(BA74/BA$10,"")</f>
        <v>-0.0382581018503894</v>
      </c>
      <c r="CA74" s="61">
        <f t="shared" si="1341"/>
        <v>-0.241878888637194</v>
      </c>
      <c r="CB74" s="61">
        <f t="shared" si="1341"/>
        <v>-0.0466488595092301</v>
      </c>
      <c r="CC74" s="61">
        <f t="shared" si="1341"/>
        <v>-0.158033302258498</v>
      </c>
      <c r="CD74" s="61">
        <f t="shared" si="1341"/>
        <v>-0.0625392595683389</v>
      </c>
      <c r="CE74" s="61">
        <f t="shared" si="1341"/>
        <v>-0.0766999930889978</v>
      </c>
      <c r="CF74" s="61">
        <f t="shared" si="1341"/>
        <v>-0.0657772104483511</v>
      </c>
      <c r="CG74" s="61">
        <f t="shared" si="1341"/>
        <v>-0.409782316853904</v>
      </c>
      <c r="CH74" s="61">
        <f t="shared" si="1341"/>
        <v>-0.207208590785531</v>
      </c>
      <c r="CI74" s="61">
        <f t="shared" si="1341"/>
        <v>0.0755176958570548</v>
      </c>
      <c r="CJ74" s="61">
        <f t="shared" si="1341"/>
        <v>-0.175388481399087</v>
      </c>
      <c r="CK74" s="61">
        <f t="shared" si="1341"/>
        <v>-0.114291363657733</v>
      </c>
      <c r="CL74" s="61">
        <f t="shared" si="1341"/>
        <v>-0.289063790252428</v>
      </c>
      <c r="CM74" s="61">
        <f t="shared" si="1341"/>
        <v>-0.123103779724483</v>
      </c>
      <c r="CN74" s="61">
        <f t="shared" si="1341"/>
        <v>0.0218371690910563</v>
      </c>
      <c r="CO74" s="61">
        <f t="shared" si="1341"/>
        <v>-0.436016643558364</v>
      </c>
      <c r="CP74" s="61" t="str">
        <f t="shared" si="1341"/>
        <v/>
      </c>
      <c r="CQ74" s="61">
        <f t="shared" si="1341"/>
        <v>0.0431730872931047</v>
      </c>
      <c r="CR74" s="61">
        <f t="shared" si="1341"/>
        <v>0.065623930861291</v>
      </c>
      <c r="CS74" s="61">
        <f t="shared" si="1341"/>
        <v>0.0224789102686287</v>
      </c>
      <c r="CT74" s="61" t="str">
        <f t="shared" si="1341"/>
        <v/>
      </c>
      <c r="CU74" s="61" t="str">
        <f t="shared" si="1341"/>
        <v/>
      </c>
      <c r="CV74" s="61" t="str">
        <f t="shared" si="1341"/>
        <v/>
      </c>
      <c r="CW74" s="61" t="str">
        <f t="shared" si="1341"/>
        <v/>
      </c>
      <c r="CX74" s="62">
        <f t="shared" si="1341"/>
        <v>-0.0333419695707551</v>
      </c>
      <c r="CY74" s="63">
        <f t="shared" ref="CY74:DW74" si="1342">CY58-CY72</f>
        <v>36041.9392569363</v>
      </c>
      <c r="CZ74" s="59">
        <f t="shared" si="1342"/>
        <v>3829.11284582825</v>
      </c>
      <c r="DA74" s="59">
        <f t="shared" si="1342"/>
        <v>28816.9033756502</v>
      </c>
      <c r="DB74" s="59">
        <f t="shared" si="1342"/>
        <v>11843.8781575519</v>
      </c>
      <c r="DC74" s="59">
        <f t="shared" si="1342"/>
        <v>14069.6799801507</v>
      </c>
      <c r="DD74" s="59">
        <f t="shared" si="1342"/>
        <v>13351.0301197684</v>
      </c>
      <c r="DE74" s="59">
        <f t="shared" si="1342"/>
        <v>42613.5182528238</v>
      </c>
      <c r="DF74" s="59">
        <f t="shared" si="1342"/>
        <v>18911.6613311343</v>
      </c>
      <c r="DG74" s="59">
        <f t="shared" si="1342"/>
        <v>-8519.38331992643</v>
      </c>
      <c r="DH74" s="60">
        <f t="shared" si="1342"/>
        <v>66802.6662305296</v>
      </c>
      <c r="DI74" s="59">
        <f t="shared" si="1342"/>
        <v>3493.74859629352</v>
      </c>
      <c r="DJ74" s="59">
        <f t="shared" si="1342"/>
        <v>1649.62146792688</v>
      </c>
      <c r="DK74" s="59">
        <f t="shared" si="1342"/>
        <v>-175.746554275184</v>
      </c>
      <c r="DL74" s="59">
        <f t="shared" si="1342"/>
        <v>1373.08554538768</v>
      </c>
      <c r="DM74" s="60">
        <f t="shared" si="1342"/>
        <v>126249.391171958</v>
      </c>
      <c r="DN74" s="59">
        <f t="shared" si="1342"/>
        <v>-5501.23111367724</v>
      </c>
      <c r="DO74" s="59">
        <f t="shared" si="1342"/>
        <v>-25689.6230453405</v>
      </c>
      <c r="DP74" s="60">
        <f t="shared" si="1342"/>
        <v>91509.8398135781</v>
      </c>
      <c r="DQ74" s="60">
        <f t="shared" si="1342"/>
        <v>73210.1503358507</v>
      </c>
      <c r="DR74" s="60">
        <f t="shared" si="1342"/>
        <v>29876.0180411577</v>
      </c>
      <c r="DS74" s="59">
        <f t="shared" si="1342"/>
        <v>0</v>
      </c>
      <c r="DT74" s="59">
        <f t="shared" si="1342"/>
        <v>0</v>
      </c>
      <c r="DU74" s="59">
        <f t="shared" si="1342"/>
        <v>0</v>
      </c>
      <c r="DV74" s="59">
        <f t="shared" si="1342"/>
        <v>0</v>
      </c>
      <c r="DW74" s="59">
        <f t="shared" si="1342"/>
        <v>523756.260489306</v>
      </c>
      <c r="DX74" s="61">
        <f t="shared" ref="DX74:EV74" si="1343">IFERROR(CY74/CY$10,"")</f>
        <v>0.0949761311708222</v>
      </c>
      <c r="DY74" s="61">
        <f t="shared" si="1343"/>
        <v>0.0751040293689127</v>
      </c>
      <c r="DZ74" s="61">
        <f t="shared" si="1343"/>
        <v>0.0832587599336427</v>
      </c>
      <c r="EA74" s="61">
        <f t="shared" si="1343"/>
        <v>0.0464738091946906</v>
      </c>
      <c r="EB74" s="61">
        <f t="shared" si="1343"/>
        <v>0.118360384359075</v>
      </c>
      <c r="EC74" s="61">
        <f t="shared" si="1343"/>
        <v>0.0567622863214395</v>
      </c>
      <c r="ED74" s="61">
        <f t="shared" si="1343"/>
        <v>0.0812988655610767</v>
      </c>
      <c r="EE74" s="61">
        <f t="shared" si="1343"/>
        <v>0.128846841210766</v>
      </c>
      <c r="EF74" s="61">
        <f t="shared" si="1343"/>
        <v>-0.118233925266402</v>
      </c>
      <c r="EG74" s="61">
        <f t="shared" si="1343"/>
        <v>0.211173944117972</v>
      </c>
      <c r="EH74" s="61">
        <f t="shared" si="1343"/>
        <v>0.0740873881912135</v>
      </c>
      <c r="EI74" s="61">
        <f t="shared" si="1343"/>
        <v>0.0228444718015404</v>
      </c>
      <c r="EJ74" s="61">
        <f t="shared" si="1343"/>
        <v>-0.480431246480916</v>
      </c>
      <c r="EK74" s="61">
        <f t="shared" si="1343"/>
        <v>0.00908833313005129</v>
      </c>
      <c r="EL74" s="61">
        <f t="shared" si="1343"/>
        <v>0.2372836783225</v>
      </c>
      <c r="EM74" s="61">
        <f t="shared" si="1343"/>
        <v>-0.319457712026124</v>
      </c>
      <c r="EN74" s="61">
        <f t="shared" si="1343"/>
        <v>-0.77888481841592</v>
      </c>
      <c r="EO74" s="61">
        <f t="shared" si="1343"/>
        <v>0.204694479172822</v>
      </c>
      <c r="EP74" s="61">
        <f t="shared" si="1343"/>
        <v>0.227838893976392</v>
      </c>
      <c r="EQ74" s="61">
        <f t="shared" si="1343"/>
        <v>0.206965096178919</v>
      </c>
      <c r="ER74" s="61" t="str">
        <f t="shared" si="1343"/>
        <v/>
      </c>
      <c r="ES74" s="61" t="str">
        <f t="shared" si="1343"/>
        <v/>
      </c>
      <c r="ET74" s="61" t="str">
        <f t="shared" si="1343"/>
        <v/>
      </c>
      <c r="EU74" s="61" t="str">
        <f t="shared" si="1343"/>
        <v/>
      </c>
      <c r="EV74" s="62">
        <f t="shared" si="1343"/>
        <v>0.124388293114509</v>
      </c>
      <c r="EW74" s="59">
        <f t="shared" ref="EW74:FU74" si="1344">EW58-EW72</f>
        <v>39013.4117943386</v>
      </c>
      <c r="EX74" s="59">
        <f t="shared" si="1344"/>
        <v>5176.49068139251</v>
      </c>
      <c r="EY74" s="59">
        <f t="shared" si="1344"/>
        <v>30511.1201208325</v>
      </c>
      <c r="EZ74" s="59">
        <f t="shared" si="1344"/>
        <v>29571.4616863187</v>
      </c>
      <c r="FA74" s="59">
        <f t="shared" si="1344"/>
        <v>5942.55995794894</v>
      </c>
      <c r="FB74" s="59">
        <f t="shared" si="1344"/>
        <v>3781.10662603771</v>
      </c>
      <c r="FC74" s="59">
        <f t="shared" si="1344"/>
        <v>27953.9914499708</v>
      </c>
      <c r="FD74" s="59">
        <f t="shared" si="1344"/>
        <v>12351.8918254689</v>
      </c>
      <c r="FE74" s="59">
        <f t="shared" si="1344"/>
        <v>-22393.7774382534</v>
      </c>
      <c r="FF74" s="60">
        <f t="shared" si="1344"/>
        <v>60830.8584992521</v>
      </c>
      <c r="FG74" s="59">
        <f t="shared" si="1344"/>
        <v>3379.86372342826</v>
      </c>
      <c r="FH74" s="59">
        <f t="shared" si="1344"/>
        <v>6378.20158003891</v>
      </c>
      <c r="FI74" s="59">
        <f t="shared" si="1344"/>
        <v>22.2116507918797</v>
      </c>
      <c r="FJ74" s="59">
        <f t="shared" si="1344"/>
        <v>-1403.46134520619</v>
      </c>
      <c r="FK74" s="60">
        <f t="shared" si="1344"/>
        <v>125479.183464511</v>
      </c>
      <c r="FL74" s="59">
        <f t="shared" si="1344"/>
        <v>561.027531264013</v>
      </c>
      <c r="FM74" s="59">
        <f t="shared" si="1344"/>
        <v>7485.47136929205</v>
      </c>
      <c r="FN74" s="60">
        <f t="shared" si="1344"/>
        <v>75657.5721829917</v>
      </c>
      <c r="FO74" s="60">
        <f t="shared" si="1344"/>
        <v>63915.6576573498</v>
      </c>
      <c r="FP74" s="60">
        <f t="shared" si="1344"/>
        <v>21775.0580884485</v>
      </c>
      <c r="FQ74" s="59">
        <f t="shared" si="1344"/>
        <v>0</v>
      </c>
      <c r="FR74" s="59">
        <f t="shared" si="1344"/>
        <v>0</v>
      </c>
      <c r="FS74" s="59">
        <f t="shared" si="1344"/>
        <v>0</v>
      </c>
      <c r="FT74" s="59">
        <f t="shared" si="1344"/>
        <v>0</v>
      </c>
      <c r="FU74" s="59">
        <f t="shared" si="1344"/>
        <v>495989.901106219</v>
      </c>
      <c r="FV74" s="61">
        <f t="shared" ref="FV74:GT74" si="1345">IFERROR(EW74/EW$10,"")</f>
        <v>0.125438536037277</v>
      </c>
      <c r="FW74" s="61">
        <f t="shared" si="1345"/>
        <v>0.15169559085319</v>
      </c>
      <c r="FX74" s="61">
        <f t="shared" si="1345"/>
        <v>0.10573020790291</v>
      </c>
      <c r="FY74" s="61">
        <f t="shared" si="1345"/>
        <v>0.0994496562138473</v>
      </c>
      <c r="FZ74" s="61">
        <f t="shared" si="1345"/>
        <v>0.0789317190464127</v>
      </c>
      <c r="GA74" s="61">
        <f t="shared" si="1345"/>
        <v>0.0195749291524428</v>
      </c>
      <c r="GB74" s="61">
        <f t="shared" si="1345"/>
        <v>0.0627718499222165</v>
      </c>
      <c r="GC74" s="61">
        <f t="shared" si="1345"/>
        <v>0.22546387472825</v>
      </c>
      <c r="GD74" s="61">
        <f t="shared" si="1345"/>
        <v>-0.272456235971956</v>
      </c>
      <c r="GE74" s="61">
        <f t="shared" si="1345"/>
        <v>0.167049184125355</v>
      </c>
      <c r="GF74" s="61">
        <f t="shared" si="1345"/>
        <v>0.0736455476296346</v>
      </c>
      <c r="GG74" s="61">
        <f t="shared" si="1345"/>
        <v>0.114692195333785</v>
      </c>
      <c r="GH74" s="61">
        <f t="shared" si="1345"/>
        <v>0.250131202611258</v>
      </c>
      <c r="GI74" s="61">
        <f t="shared" si="1345"/>
        <v>-0.00985784328193681</v>
      </c>
      <c r="GJ74" s="61">
        <f t="shared" si="1345"/>
        <v>0.242582230535888</v>
      </c>
      <c r="GK74" s="61">
        <f t="shared" si="1345"/>
        <v>0.254842233264143</v>
      </c>
      <c r="GL74" s="61">
        <f t="shared" si="1345"/>
        <v>0.0778548503512049</v>
      </c>
      <c r="GM74" s="61">
        <f t="shared" si="1345"/>
        <v>0.194182370721468</v>
      </c>
      <c r="GN74" s="61">
        <f t="shared" si="1345"/>
        <v>0.188326210043032</v>
      </c>
      <c r="GO74" s="61">
        <f t="shared" si="1345"/>
        <v>0.165583965282813</v>
      </c>
      <c r="GP74" s="61" t="str">
        <f t="shared" si="1345"/>
        <v/>
      </c>
      <c r="GQ74" s="61" t="str">
        <f t="shared" si="1345"/>
        <v/>
      </c>
      <c r="GR74" s="61" t="str">
        <f t="shared" si="1345"/>
        <v/>
      </c>
      <c r="GS74" s="61" t="str">
        <f t="shared" si="1345"/>
        <v/>
      </c>
      <c r="GT74" s="62">
        <f t="shared" si="1345"/>
        <v>0.128293451417186</v>
      </c>
      <c r="GU74" s="59">
        <f t="shared" ref="GU74:HS74" si="1346">GU58-GU72</f>
        <v>26617.5169455722</v>
      </c>
      <c r="GV74" s="59">
        <f t="shared" si="1346"/>
        <v>-1320.31206720956</v>
      </c>
      <c r="GW74" s="59">
        <f t="shared" si="1346"/>
        <v>22217.5402260009</v>
      </c>
      <c r="GX74" s="59">
        <f t="shared" si="1346"/>
        <v>32763.4226047743</v>
      </c>
      <c r="GY74" s="59">
        <f t="shared" si="1346"/>
        <v>-423.238288443586</v>
      </c>
      <c r="GZ74" s="59">
        <f t="shared" si="1346"/>
        <v>1773.54543468604</v>
      </c>
      <c r="HA74" s="59">
        <f t="shared" si="1346"/>
        <v>33873.9714007197</v>
      </c>
      <c r="HB74" s="59">
        <f t="shared" si="1346"/>
        <v>246.719512269174</v>
      </c>
      <c r="HC74" s="59">
        <f t="shared" si="1346"/>
        <v>11242.7999999998</v>
      </c>
      <c r="HD74" s="60">
        <f t="shared" si="1346"/>
        <v>83022.0220820426</v>
      </c>
      <c r="HE74" s="59">
        <f t="shared" si="1346"/>
        <v>6054.74262963137</v>
      </c>
      <c r="HF74" s="59">
        <f t="shared" si="1346"/>
        <v>9043.38047282551</v>
      </c>
      <c r="HG74" s="59">
        <f t="shared" si="1346"/>
        <v>0</v>
      </c>
      <c r="HH74" s="59">
        <f t="shared" si="1346"/>
        <v>838.228144388338</v>
      </c>
      <c r="HI74" s="60">
        <f t="shared" si="1346"/>
        <v>114036.187213172</v>
      </c>
      <c r="HJ74" s="59">
        <f t="shared" si="1346"/>
        <v>34.0396668462751</v>
      </c>
      <c r="HK74" s="59">
        <f t="shared" si="1346"/>
        <v>10698.0927174911</v>
      </c>
      <c r="HL74" s="60">
        <f t="shared" si="1346"/>
        <v>98634.102769597</v>
      </c>
      <c r="HM74" s="60">
        <f t="shared" si="1346"/>
        <v>68605.1945036456</v>
      </c>
      <c r="HN74" s="60">
        <f t="shared" si="1346"/>
        <v>24598.415885168</v>
      </c>
      <c r="HO74" s="59">
        <f t="shared" si="1346"/>
        <v>-3182.11934576931</v>
      </c>
      <c r="HP74" s="60">
        <f t="shared" si="1346"/>
        <v>6047.63878392374</v>
      </c>
      <c r="HQ74" s="59">
        <f t="shared" si="1346"/>
        <v>0</v>
      </c>
      <c r="HR74" s="59">
        <f t="shared" si="1346"/>
        <v>0</v>
      </c>
      <c r="HS74" s="59">
        <f t="shared" si="1346"/>
        <v>545421.891291331</v>
      </c>
      <c r="HT74" s="61">
        <f t="shared" ref="HT74:IR74" si="1347">IFERROR(GU74/GU$10,"")</f>
        <v>0.0999713201481749</v>
      </c>
      <c r="HU74" s="61">
        <f t="shared" si="1347"/>
        <v>-0.057746278528865</v>
      </c>
      <c r="HV74" s="61">
        <f t="shared" si="1347"/>
        <v>0.108195083922325</v>
      </c>
      <c r="HW74" s="61">
        <f t="shared" si="1347"/>
        <v>0.123078591538875</v>
      </c>
      <c r="HX74" s="61">
        <f t="shared" si="1347"/>
        <v>-0.0105242525384126</v>
      </c>
      <c r="HY74" s="61">
        <f t="shared" si="1347"/>
        <v>0.00994576561639222</v>
      </c>
      <c r="HZ74" s="61">
        <f t="shared" si="1347"/>
        <v>0.0723347732338385</v>
      </c>
      <c r="IA74" s="61">
        <f t="shared" si="1347"/>
        <v>0.0184637125268796</v>
      </c>
      <c r="IB74" s="61">
        <f t="shared" si="1347"/>
        <v>0.0823220216826411</v>
      </c>
      <c r="IC74" s="61">
        <f t="shared" si="1347"/>
        <v>0.213505616876646</v>
      </c>
      <c r="ID74" s="61">
        <f t="shared" si="1347"/>
        <v>0.127507511356787</v>
      </c>
      <c r="IE74" s="61">
        <f t="shared" si="1347"/>
        <v>0.200284290134138</v>
      </c>
      <c r="IF74" s="61" t="str">
        <f t="shared" si="1347"/>
        <v/>
      </c>
      <c r="IG74" s="61">
        <f t="shared" si="1347"/>
        <v>0.00646848705059889</v>
      </c>
      <c r="IH74" s="61">
        <f t="shared" si="1347"/>
        <v>0.215357560672575</v>
      </c>
      <c r="II74" s="61">
        <f t="shared" si="1347"/>
        <v>0.110878393636075</v>
      </c>
      <c r="IJ74" s="61">
        <f t="shared" si="1347"/>
        <v>0.131372634640635</v>
      </c>
      <c r="IK74" s="61">
        <f t="shared" si="1347"/>
        <v>0.23013070443896</v>
      </c>
      <c r="IL74" s="61">
        <f t="shared" si="1347"/>
        <v>0.215112518543098</v>
      </c>
      <c r="IM74" s="61">
        <f t="shared" si="1347"/>
        <v>0.171840115285379</v>
      </c>
      <c r="IN74" s="61">
        <f t="shared" si="1347"/>
        <v>-7.32228668086267</v>
      </c>
      <c r="IO74" s="61">
        <f t="shared" si="1347"/>
        <v>0.0557231219520468</v>
      </c>
      <c r="IP74" s="61" t="str">
        <f t="shared" si="1347"/>
        <v/>
      </c>
      <c r="IQ74" s="61" t="str">
        <f t="shared" si="1347"/>
        <v/>
      </c>
      <c r="IR74" s="62">
        <f t="shared" si="1347"/>
        <v>0.142802929781507</v>
      </c>
      <c r="IS74" s="59">
        <f t="shared" ref="IS74:JQ74" si="1348">IS58-IS72</f>
        <v>19956.6863208302</v>
      </c>
      <c r="IT74" s="59">
        <f t="shared" si="1348"/>
        <v>-405.793162674156</v>
      </c>
      <c r="IU74" s="59">
        <f t="shared" si="1348"/>
        <v>19954.0059214331</v>
      </c>
      <c r="IV74" s="59">
        <f t="shared" si="1348"/>
        <v>31849.9105624397</v>
      </c>
      <c r="IW74" s="59">
        <f t="shared" si="1348"/>
        <v>579.949045973939</v>
      </c>
      <c r="IX74" s="59">
        <f t="shared" si="1348"/>
        <v>2017.83639312532</v>
      </c>
      <c r="IY74" s="59">
        <f t="shared" si="1348"/>
        <v>35420.5529497097</v>
      </c>
      <c r="IZ74" s="59">
        <f t="shared" si="1348"/>
        <v>2173.05729474859</v>
      </c>
      <c r="JA74" s="59">
        <f t="shared" si="1348"/>
        <v>7258.24677565035</v>
      </c>
      <c r="JB74" s="60">
        <f t="shared" si="1348"/>
        <v>77514.894239051</v>
      </c>
      <c r="JC74" s="59">
        <f t="shared" si="1348"/>
        <v>5841.7578796164</v>
      </c>
      <c r="JD74" s="59">
        <f t="shared" si="1348"/>
        <v>1610.13060648498</v>
      </c>
      <c r="JE74" s="59">
        <f t="shared" si="1348"/>
        <v>0</v>
      </c>
      <c r="JF74" s="59">
        <f t="shared" si="1348"/>
        <v>-6022.2697809743</v>
      </c>
      <c r="JG74" s="60">
        <f t="shared" si="1348"/>
        <v>102374.977090004</v>
      </c>
      <c r="JH74" s="59">
        <f t="shared" si="1348"/>
        <v>0</v>
      </c>
      <c r="JI74" s="59">
        <f t="shared" si="1348"/>
        <v>-10634.6004774846</v>
      </c>
      <c r="JJ74" s="60">
        <f t="shared" si="1348"/>
        <v>93576.9985581527</v>
      </c>
      <c r="JK74" s="60">
        <f t="shared" si="1348"/>
        <v>45575.776586858</v>
      </c>
      <c r="JL74" s="60">
        <f t="shared" si="1348"/>
        <v>31705.6406344604</v>
      </c>
      <c r="JM74" s="59">
        <f t="shared" si="1348"/>
        <v>-5196.00185921695</v>
      </c>
      <c r="JN74" s="60">
        <f t="shared" si="1348"/>
        <v>24665.6848790236</v>
      </c>
      <c r="JO74" s="59">
        <f t="shared" si="1348"/>
        <v>-4294.28087548602</v>
      </c>
      <c r="JP74" s="59">
        <f t="shared" si="1348"/>
        <v>0</v>
      </c>
      <c r="JQ74" s="59">
        <f t="shared" si="1348"/>
        <v>475523.159581727</v>
      </c>
      <c r="JR74" s="61">
        <f t="shared" ref="JR74:KP74" si="1349">IFERROR(IS74/IS$10,"")</f>
        <v>0.0824180001760568</v>
      </c>
      <c r="JS74" s="61">
        <f t="shared" si="1349"/>
        <v>-0.021653573416037</v>
      </c>
      <c r="JT74" s="61">
        <f t="shared" si="1349"/>
        <v>0.118532391466835</v>
      </c>
      <c r="JU74" s="61">
        <f t="shared" si="1349"/>
        <v>0.154106032808185</v>
      </c>
      <c r="JV74" s="61">
        <f t="shared" si="1349"/>
        <v>0.0156215147082461</v>
      </c>
      <c r="JW74" s="61">
        <f t="shared" si="1349"/>
        <v>0.0100691393437624</v>
      </c>
      <c r="JX74" s="61">
        <f t="shared" si="1349"/>
        <v>0.0833913448568124</v>
      </c>
      <c r="JY74" s="61">
        <f t="shared" si="1349"/>
        <v>0.156610082508101</v>
      </c>
      <c r="JZ74" s="61">
        <f t="shared" si="1349"/>
        <v>0.0559772912959845</v>
      </c>
      <c r="KA74" s="61">
        <f t="shared" si="1349"/>
        <v>0.230106019126433</v>
      </c>
      <c r="KB74" s="61">
        <f t="shared" si="1349"/>
        <v>0.162897665230487</v>
      </c>
      <c r="KC74" s="61">
        <f t="shared" si="1349"/>
        <v>0.0653170502813264</v>
      </c>
      <c r="KD74" s="61" t="str">
        <f t="shared" si="1349"/>
        <v/>
      </c>
      <c r="KE74" s="61">
        <f t="shared" si="1349"/>
        <v>-0.0491467262008084</v>
      </c>
      <c r="KF74" s="61">
        <f t="shared" si="1349"/>
        <v>0.249847326690364</v>
      </c>
      <c r="KG74" s="61" t="str">
        <f t="shared" si="1349"/>
        <v/>
      </c>
      <c r="KH74" s="61">
        <f t="shared" si="1349"/>
        <v>-0.108740714538559</v>
      </c>
      <c r="KI74" s="61">
        <f t="shared" si="1349"/>
        <v>0.237968101634275</v>
      </c>
      <c r="KJ74" s="61">
        <f t="shared" si="1349"/>
        <v>0.206331975210783</v>
      </c>
      <c r="KK74" s="61">
        <f t="shared" si="1349"/>
        <v>0.164271487561141</v>
      </c>
      <c r="KL74" s="61">
        <f t="shared" si="1349"/>
        <v>-0.769563715471387</v>
      </c>
      <c r="KM74" s="61">
        <f t="shared" si="1349"/>
        <v>0.233540291839374</v>
      </c>
      <c r="KN74" s="61">
        <f t="shared" si="1349"/>
        <v>-0.149096827975804</v>
      </c>
      <c r="KO74" s="61" t="str">
        <f t="shared" si="1349"/>
        <v/>
      </c>
      <c r="KP74" s="62">
        <f t="shared" si="1349"/>
        <v>0.139144742009865</v>
      </c>
      <c r="KQ74" s="59">
        <f t="shared" ref="KQ74:LO74" si="1350">KQ58-KQ72</f>
        <v>0</v>
      </c>
      <c r="KR74" s="59">
        <f t="shared" si="1350"/>
        <v>0</v>
      </c>
      <c r="KS74" s="59">
        <f t="shared" si="1350"/>
        <v>0</v>
      </c>
      <c r="KT74" s="59">
        <f t="shared" si="1350"/>
        <v>0</v>
      </c>
      <c r="KU74" s="59">
        <f t="shared" si="1350"/>
        <v>0</v>
      </c>
      <c r="KV74" s="59">
        <f t="shared" si="1350"/>
        <v>0</v>
      </c>
      <c r="KW74" s="59">
        <f t="shared" si="1350"/>
        <v>0</v>
      </c>
      <c r="KX74" s="59">
        <f t="shared" si="1350"/>
        <v>0</v>
      </c>
      <c r="KY74" s="59">
        <f t="shared" si="1350"/>
        <v>0</v>
      </c>
      <c r="KZ74" s="59">
        <f t="shared" si="1350"/>
        <v>0</v>
      </c>
      <c r="LA74" s="59">
        <f t="shared" si="1350"/>
        <v>0</v>
      </c>
      <c r="LB74" s="59">
        <f t="shared" si="1350"/>
        <v>0</v>
      </c>
      <c r="LC74" s="59">
        <f t="shared" si="1350"/>
        <v>0</v>
      </c>
      <c r="LD74" s="59">
        <f t="shared" si="1350"/>
        <v>0</v>
      </c>
      <c r="LE74" s="59">
        <f t="shared" si="1350"/>
        <v>0</v>
      </c>
      <c r="LF74" s="59">
        <f t="shared" si="1350"/>
        <v>0</v>
      </c>
      <c r="LG74" s="59">
        <f t="shared" si="1350"/>
        <v>0</v>
      </c>
      <c r="LH74" s="59">
        <f t="shared" si="1350"/>
        <v>0</v>
      </c>
      <c r="LI74" s="59">
        <f t="shared" si="1350"/>
        <v>0</v>
      </c>
      <c r="LJ74" s="59">
        <f t="shared" si="1350"/>
        <v>0</v>
      </c>
      <c r="LK74" s="59">
        <f t="shared" si="1350"/>
        <v>0</v>
      </c>
      <c r="LL74" s="59">
        <f t="shared" si="1350"/>
        <v>0</v>
      </c>
      <c r="LM74" s="59">
        <f t="shared" si="1350"/>
        <v>0</v>
      </c>
      <c r="LN74" s="59">
        <f t="shared" si="1350"/>
        <v>0</v>
      </c>
      <c r="LO74" s="59">
        <f t="shared" si="1350"/>
        <v>0</v>
      </c>
      <c r="LP74" s="61" t="str">
        <f t="shared" ref="LP74:MN74" si="1351">IFERROR(KQ74/KQ$10,"")</f>
        <v/>
      </c>
      <c r="LQ74" s="61" t="str">
        <f t="shared" si="1351"/>
        <v/>
      </c>
      <c r="LR74" s="61" t="str">
        <f t="shared" si="1351"/>
        <v/>
      </c>
      <c r="LS74" s="61" t="str">
        <f t="shared" si="1351"/>
        <v/>
      </c>
      <c r="LT74" s="61" t="str">
        <f t="shared" si="1351"/>
        <v/>
      </c>
      <c r="LU74" s="61" t="str">
        <f t="shared" si="1351"/>
        <v/>
      </c>
      <c r="LV74" s="61" t="str">
        <f t="shared" si="1351"/>
        <v/>
      </c>
      <c r="LW74" s="61" t="str">
        <f t="shared" si="1351"/>
        <v/>
      </c>
      <c r="LX74" s="61" t="str">
        <f t="shared" si="1351"/>
        <v/>
      </c>
      <c r="LY74" s="61" t="str">
        <f t="shared" si="1351"/>
        <v/>
      </c>
      <c r="LZ74" s="61" t="str">
        <f t="shared" si="1351"/>
        <v/>
      </c>
      <c r="MA74" s="61" t="str">
        <f t="shared" si="1351"/>
        <v/>
      </c>
      <c r="MB74" s="61" t="str">
        <f t="shared" si="1351"/>
        <v/>
      </c>
      <c r="MC74" s="61" t="str">
        <f t="shared" si="1351"/>
        <v/>
      </c>
      <c r="MD74" s="61" t="str">
        <f t="shared" si="1351"/>
        <v/>
      </c>
      <c r="ME74" s="61" t="str">
        <f t="shared" si="1351"/>
        <v/>
      </c>
      <c r="MF74" s="61" t="str">
        <f t="shared" si="1351"/>
        <v/>
      </c>
      <c r="MG74" s="61" t="str">
        <f t="shared" si="1351"/>
        <v/>
      </c>
      <c r="MH74" s="61" t="str">
        <f t="shared" si="1351"/>
        <v/>
      </c>
      <c r="MI74" s="61" t="str">
        <f t="shared" si="1351"/>
        <v/>
      </c>
      <c r="MJ74" s="61" t="str">
        <f t="shared" si="1351"/>
        <v/>
      </c>
      <c r="MK74" s="61" t="str">
        <f t="shared" si="1351"/>
        <v/>
      </c>
      <c r="ML74" s="61" t="str">
        <f t="shared" si="1351"/>
        <v/>
      </c>
      <c r="MM74" s="61" t="str">
        <f t="shared" si="1351"/>
        <v/>
      </c>
      <c r="MN74" s="62" t="str">
        <f t="shared" si="1351"/>
        <v/>
      </c>
      <c r="MO74" s="59">
        <f t="shared" ref="MO74:NM74" si="1352">MO58-MO72</f>
        <v>0</v>
      </c>
      <c r="MP74" s="59">
        <f t="shared" si="1352"/>
        <v>0</v>
      </c>
      <c r="MQ74" s="59">
        <f t="shared" si="1352"/>
        <v>0</v>
      </c>
      <c r="MR74" s="59">
        <f t="shared" si="1352"/>
        <v>0</v>
      </c>
      <c r="MS74" s="59">
        <f t="shared" si="1352"/>
        <v>0</v>
      </c>
      <c r="MT74" s="59">
        <f t="shared" si="1352"/>
        <v>0</v>
      </c>
      <c r="MU74" s="59">
        <f t="shared" si="1352"/>
        <v>0</v>
      </c>
      <c r="MV74" s="59">
        <f t="shared" si="1352"/>
        <v>0</v>
      </c>
      <c r="MW74" s="59">
        <f t="shared" si="1352"/>
        <v>0</v>
      </c>
      <c r="MX74" s="59">
        <f t="shared" si="1352"/>
        <v>0</v>
      </c>
      <c r="MY74" s="59">
        <f t="shared" si="1352"/>
        <v>0</v>
      </c>
      <c r="MZ74" s="59">
        <f t="shared" si="1352"/>
        <v>0</v>
      </c>
      <c r="NA74" s="59">
        <f t="shared" si="1352"/>
        <v>0</v>
      </c>
      <c r="NB74" s="59">
        <f t="shared" si="1352"/>
        <v>0</v>
      </c>
      <c r="NC74" s="59">
        <f t="shared" si="1352"/>
        <v>0</v>
      </c>
      <c r="ND74" s="59">
        <f t="shared" si="1352"/>
        <v>0</v>
      </c>
      <c r="NE74" s="59">
        <f t="shared" si="1352"/>
        <v>0</v>
      </c>
      <c r="NF74" s="59">
        <f t="shared" si="1352"/>
        <v>0</v>
      </c>
      <c r="NG74" s="59">
        <f t="shared" si="1352"/>
        <v>0</v>
      </c>
      <c r="NH74" s="59">
        <f t="shared" si="1352"/>
        <v>0</v>
      </c>
      <c r="NI74" s="59">
        <f t="shared" si="1352"/>
        <v>0</v>
      </c>
      <c r="NJ74" s="59">
        <f t="shared" si="1352"/>
        <v>0</v>
      </c>
      <c r="NK74" s="59">
        <f t="shared" si="1352"/>
        <v>0</v>
      </c>
      <c r="NL74" s="59">
        <f t="shared" si="1352"/>
        <v>0</v>
      </c>
      <c r="NM74" s="59">
        <f t="shared" si="1352"/>
        <v>0</v>
      </c>
      <c r="NN74" s="61" t="str">
        <f t="shared" ref="NN74:OL74" si="1353">IFERROR(MO74/MO$10,"")</f>
        <v/>
      </c>
      <c r="NO74" s="61" t="str">
        <f t="shared" si="1353"/>
        <v/>
      </c>
      <c r="NP74" s="61" t="str">
        <f t="shared" si="1353"/>
        <v/>
      </c>
      <c r="NQ74" s="61" t="str">
        <f t="shared" si="1353"/>
        <v/>
      </c>
      <c r="NR74" s="61" t="str">
        <f t="shared" si="1353"/>
        <v/>
      </c>
      <c r="NS74" s="61" t="str">
        <f t="shared" si="1353"/>
        <v/>
      </c>
      <c r="NT74" s="61" t="str">
        <f t="shared" si="1353"/>
        <v/>
      </c>
      <c r="NU74" s="61" t="str">
        <f t="shared" si="1353"/>
        <v/>
      </c>
      <c r="NV74" s="61" t="str">
        <f t="shared" si="1353"/>
        <v/>
      </c>
      <c r="NW74" s="61" t="str">
        <f t="shared" si="1353"/>
        <v/>
      </c>
      <c r="NX74" s="61" t="str">
        <f t="shared" si="1353"/>
        <v/>
      </c>
      <c r="NY74" s="61" t="str">
        <f t="shared" si="1353"/>
        <v/>
      </c>
      <c r="NZ74" s="61" t="str">
        <f t="shared" si="1353"/>
        <v/>
      </c>
      <c r="OA74" s="61" t="str">
        <f t="shared" si="1353"/>
        <v/>
      </c>
      <c r="OB74" s="61" t="str">
        <f t="shared" si="1353"/>
        <v/>
      </c>
      <c r="OC74" s="61" t="str">
        <f t="shared" si="1353"/>
        <v/>
      </c>
      <c r="OD74" s="61" t="str">
        <f t="shared" si="1353"/>
        <v/>
      </c>
      <c r="OE74" s="61" t="str">
        <f t="shared" si="1353"/>
        <v/>
      </c>
      <c r="OF74" s="61" t="str">
        <f t="shared" si="1353"/>
        <v/>
      </c>
      <c r="OG74" s="61" t="str">
        <f t="shared" si="1353"/>
        <v/>
      </c>
      <c r="OH74" s="61" t="str">
        <f t="shared" si="1353"/>
        <v/>
      </c>
      <c r="OI74" s="61" t="str">
        <f t="shared" si="1353"/>
        <v/>
      </c>
      <c r="OJ74" s="61" t="str">
        <f t="shared" si="1353"/>
        <v/>
      </c>
      <c r="OK74" s="61" t="str">
        <f t="shared" si="1353"/>
        <v/>
      </c>
      <c r="OL74" s="62" t="str">
        <f t="shared" si="1353"/>
        <v/>
      </c>
      <c r="OM74" s="59">
        <f t="shared" ref="OM74:PK74" si="1354">OM58-OM72</f>
        <v>0</v>
      </c>
      <c r="ON74" s="59">
        <f t="shared" si="1354"/>
        <v>0</v>
      </c>
      <c r="OO74" s="59">
        <f t="shared" si="1354"/>
        <v>0</v>
      </c>
      <c r="OP74" s="59">
        <f t="shared" si="1354"/>
        <v>0</v>
      </c>
      <c r="OQ74" s="59">
        <f t="shared" si="1354"/>
        <v>0</v>
      </c>
      <c r="OR74" s="59">
        <f t="shared" si="1354"/>
        <v>0</v>
      </c>
      <c r="OS74" s="59">
        <f t="shared" si="1354"/>
        <v>0</v>
      </c>
      <c r="OT74" s="59">
        <f t="shared" si="1354"/>
        <v>0</v>
      </c>
      <c r="OU74" s="59">
        <f t="shared" si="1354"/>
        <v>0</v>
      </c>
      <c r="OV74" s="59">
        <f t="shared" si="1354"/>
        <v>0</v>
      </c>
      <c r="OW74" s="59">
        <f t="shared" si="1354"/>
        <v>0</v>
      </c>
      <c r="OX74" s="59">
        <f t="shared" si="1354"/>
        <v>0</v>
      </c>
      <c r="OY74" s="59">
        <f t="shared" si="1354"/>
        <v>0</v>
      </c>
      <c r="OZ74" s="59">
        <f t="shared" si="1354"/>
        <v>0</v>
      </c>
      <c r="PA74" s="59">
        <f t="shared" si="1354"/>
        <v>0</v>
      </c>
      <c r="PB74" s="59">
        <f t="shared" si="1354"/>
        <v>0</v>
      </c>
      <c r="PC74" s="59">
        <f t="shared" si="1354"/>
        <v>0</v>
      </c>
      <c r="PD74" s="59">
        <f t="shared" si="1354"/>
        <v>0</v>
      </c>
      <c r="PE74" s="59">
        <f t="shared" si="1354"/>
        <v>0</v>
      </c>
      <c r="PF74" s="59">
        <f t="shared" si="1354"/>
        <v>0</v>
      </c>
      <c r="PG74" s="59">
        <f t="shared" si="1354"/>
        <v>0</v>
      </c>
      <c r="PH74" s="59">
        <f t="shared" si="1354"/>
        <v>0</v>
      </c>
      <c r="PI74" s="59">
        <f t="shared" si="1354"/>
        <v>0</v>
      </c>
      <c r="PJ74" s="59">
        <f t="shared" si="1354"/>
        <v>0</v>
      </c>
      <c r="PK74" s="59">
        <f t="shared" si="1354"/>
        <v>0</v>
      </c>
      <c r="PL74" s="61" t="str">
        <f t="shared" ref="PL74:QJ74" si="1355">IFERROR(OM74/OM$10,"")</f>
        <v/>
      </c>
      <c r="PM74" s="61" t="str">
        <f t="shared" si="1355"/>
        <v/>
      </c>
      <c r="PN74" s="61" t="str">
        <f t="shared" si="1355"/>
        <v/>
      </c>
      <c r="PO74" s="61" t="str">
        <f t="shared" si="1355"/>
        <v/>
      </c>
      <c r="PP74" s="61" t="str">
        <f t="shared" si="1355"/>
        <v/>
      </c>
      <c r="PQ74" s="61" t="str">
        <f t="shared" si="1355"/>
        <v/>
      </c>
      <c r="PR74" s="61" t="str">
        <f t="shared" si="1355"/>
        <v/>
      </c>
      <c r="PS74" s="61" t="str">
        <f t="shared" si="1355"/>
        <v/>
      </c>
      <c r="PT74" s="61" t="str">
        <f t="shared" si="1355"/>
        <v/>
      </c>
      <c r="PU74" s="61" t="str">
        <f t="shared" si="1355"/>
        <v/>
      </c>
      <c r="PV74" s="61" t="str">
        <f t="shared" si="1355"/>
        <v/>
      </c>
      <c r="PW74" s="61" t="str">
        <f t="shared" si="1355"/>
        <v/>
      </c>
      <c r="PX74" s="61" t="str">
        <f t="shared" si="1355"/>
        <v/>
      </c>
      <c r="PY74" s="61" t="str">
        <f t="shared" si="1355"/>
        <v/>
      </c>
      <c r="PZ74" s="61" t="str">
        <f t="shared" si="1355"/>
        <v/>
      </c>
      <c r="QA74" s="61" t="str">
        <f t="shared" si="1355"/>
        <v/>
      </c>
      <c r="QB74" s="61" t="str">
        <f t="shared" si="1355"/>
        <v/>
      </c>
      <c r="QC74" s="61" t="str">
        <f t="shared" si="1355"/>
        <v/>
      </c>
      <c r="QD74" s="61" t="str">
        <f t="shared" si="1355"/>
        <v/>
      </c>
      <c r="QE74" s="61" t="str">
        <f t="shared" si="1355"/>
        <v/>
      </c>
      <c r="QF74" s="61" t="str">
        <f t="shared" si="1355"/>
        <v/>
      </c>
      <c r="QG74" s="61" t="str">
        <f t="shared" si="1355"/>
        <v/>
      </c>
      <c r="QH74" s="61" t="str">
        <f t="shared" si="1355"/>
        <v/>
      </c>
      <c r="QI74" s="61" t="str">
        <f t="shared" si="1355"/>
        <v/>
      </c>
      <c r="QJ74" s="62" t="str">
        <f t="shared" si="1355"/>
        <v/>
      </c>
      <c r="QK74" s="59">
        <f t="shared" ref="QK74:RI74" si="1356">QK58-QK72</f>
        <v>0</v>
      </c>
      <c r="QL74" s="59">
        <f t="shared" si="1356"/>
        <v>0</v>
      </c>
      <c r="QM74" s="59">
        <f t="shared" si="1356"/>
        <v>0</v>
      </c>
      <c r="QN74" s="59">
        <f t="shared" si="1356"/>
        <v>0</v>
      </c>
      <c r="QO74" s="59">
        <f t="shared" si="1356"/>
        <v>0</v>
      </c>
      <c r="QP74" s="59">
        <f t="shared" si="1356"/>
        <v>0</v>
      </c>
      <c r="QQ74" s="59">
        <f t="shared" si="1356"/>
        <v>0</v>
      </c>
      <c r="QR74" s="59">
        <f t="shared" si="1356"/>
        <v>0</v>
      </c>
      <c r="QS74" s="59">
        <f t="shared" si="1356"/>
        <v>0</v>
      </c>
      <c r="QT74" s="59">
        <f t="shared" si="1356"/>
        <v>0</v>
      </c>
      <c r="QU74" s="59">
        <f t="shared" si="1356"/>
        <v>0</v>
      </c>
      <c r="QV74" s="59">
        <f t="shared" si="1356"/>
        <v>0</v>
      </c>
      <c r="QW74" s="59">
        <f t="shared" si="1356"/>
        <v>0</v>
      </c>
      <c r="QX74" s="59">
        <f t="shared" si="1356"/>
        <v>0</v>
      </c>
      <c r="QY74" s="59">
        <f t="shared" si="1356"/>
        <v>0</v>
      </c>
      <c r="QZ74" s="59">
        <f t="shared" si="1356"/>
        <v>0</v>
      </c>
      <c r="RA74" s="59">
        <f t="shared" si="1356"/>
        <v>0</v>
      </c>
      <c r="RB74" s="59">
        <f t="shared" si="1356"/>
        <v>0</v>
      </c>
      <c r="RC74" s="59">
        <f t="shared" si="1356"/>
        <v>0</v>
      </c>
      <c r="RD74" s="59">
        <f t="shared" si="1356"/>
        <v>0</v>
      </c>
      <c r="RE74" s="59">
        <f t="shared" si="1356"/>
        <v>0</v>
      </c>
      <c r="RF74" s="59">
        <f t="shared" si="1356"/>
        <v>0</v>
      </c>
      <c r="RG74" s="59">
        <f t="shared" si="1356"/>
        <v>0</v>
      </c>
      <c r="RH74" s="59">
        <f t="shared" si="1356"/>
        <v>0</v>
      </c>
      <c r="RI74" s="59">
        <f t="shared" si="1356"/>
        <v>0</v>
      </c>
      <c r="RJ74" s="61" t="str">
        <f t="shared" ref="RJ74:SH74" si="1357">IFERROR(QK74/QK$10,"")</f>
        <v/>
      </c>
      <c r="RK74" s="61" t="str">
        <f t="shared" si="1357"/>
        <v/>
      </c>
      <c r="RL74" s="61" t="str">
        <f t="shared" si="1357"/>
        <v/>
      </c>
      <c r="RM74" s="61" t="str">
        <f t="shared" si="1357"/>
        <v/>
      </c>
      <c r="RN74" s="61" t="str">
        <f t="shared" si="1357"/>
        <v/>
      </c>
      <c r="RO74" s="61" t="str">
        <f t="shared" si="1357"/>
        <v/>
      </c>
      <c r="RP74" s="61" t="str">
        <f t="shared" si="1357"/>
        <v/>
      </c>
      <c r="RQ74" s="61" t="str">
        <f t="shared" si="1357"/>
        <v/>
      </c>
      <c r="RR74" s="61" t="str">
        <f t="shared" si="1357"/>
        <v/>
      </c>
      <c r="RS74" s="61" t="str">
        <f t="shared" si="1357"/>
        <v/>
      </c>
      <c r="RT74" s="61" t="str">
        <f t="shared" si="1357"/>
        <v/>
      </c>
      <c r="RU74" s="61" t="str">
        <f t="shared" si="1357"/>
        <v/>
      </c>
      <c r="RV74" s="61" t="str">
        <f t="shared" si="1357"/>
        <v/>
      </c>
      <c r="RW74" s="61" t="str">
        <f t="shared" si="1357"/>
        <v/>
      </c>
      <c r="RX74" s="61" t="str">
        <f t="shared" si="1357"/>
        <v/>
      </c>
      <c r="RY74" s="61" t="str">
        <f t="shared" si="1357"/>
        <v/>
      </c>
      <c r="RZ74" s="61" t="str">
        <f t="shared" si="1357"/>
        <v/>
      </c>
      <c r="SA74" s="61" t="str">
        <f t="shared" si="1357"/>
        <v/>
      </c>
      <c r="SB74" s="61" t="str">
        <f t="shared" si="1357"/>
        <v/>
      </c>
      <c r="SC74" s="61" t="str">
        <f t="shared" si="1357"/>
        <v/>
      </c>
      <c r="SD74" s="61" t="str">
        <f t="shared" si="1357"/>
        <v/>
      </c>
      <c r="SE74" s="61" t="str">
        <f t="shared" si="1357"/>
        <v/>
      </c>
      <c r="SF74" s="61" t="str">
        <f t="shared" si="1357"/>
        <v/>
      </c>
      <c r="SG74" s="61" t="str">
        <f t="shared" si="1357"/>
        <v/>
      </c>
      <c r="SH74" s="62" t="str">
        <f t="shared" si="1357"/>
        <v/>
      </c>
      <c r="SI74" s="59">
        <f t="shared" ref="SI74:TG74" si="1358">SI58-SI72</f>
        <v>0</v>
      </c>
      <c r="SJ74" s="59">
        <f t="shared" si="1358"/>
        <v>0</v>
      </c>
      <c r="SK74" s="59">
        <f t="shared" si="1358"/>
        <v>0</v>
      </c>
      <c r="SL74" s="59">
        <f t="shared" si="1358"/>
        <v>0</v>
      </c>
      <c r="SM74" s="59">
        <f t="shared" si="1358"/>
        <v>0</v>
      </c>
      <c r="SN74" s="59">
        <f t="shared" si="1358"/>
        <v>0</v>
      </c>
      <c r="SO74" s="59">
        <f t="shared" si="1358"/>
        <v>0</v>
      </c>
      <c r="SP74" s="59">
        <f t="shared" si="1358"/>
        <v>0</v>
      </c>
      <c r="SQ74" s="59">
        <f t="shared" si="1358"/>
        <v>0</v>
      </c>
      <c r="SR74" s="59">
        <f t="shared" si="1358"/>
        <v>0</v>
      </c>
      <c r="SS74" s="59">
        <f t="shared" si="1358"/>
        <v>0</v>
      </c>
      <c r="ST74" s="59">
        <f t="shared" si="1358"/>
        <v>0</v>
      </c>
      <c r="SU74" s="59">
        <f t="shared" si="1358"/>
        <v>0</v>
      </c>
      <c r="SV74" s="59">
        <f t="shared" si="1358"/>
        <v>0</v>
      </c>
      <c r="SW74" s="59">
        <f t="shared" si="1358"/>
        <v>0</v>
      </c>
      <c r="SX74" s="59">
        <f t="shared" si="1358"/>
        <v>0</v>
      </c>
      <c r="SY74" s="59">
        <f t="shared" si="1358"/>
        <v>0</v>
      </c>
      <c r="SZ74" s="59">
        <f t="shared" si="1358"/>
        <v>0</v>
      </c>
      <c r="TA74" s="59">
        <f t="shared" si="1358"/>
        <v>0</v>
      </c>
      <c r="TB74" s="59">
        <f t="shared" si="1358"/>
        <v>0</v>
      </c>
      <c r="TC74" s="59">
        <f t="shared" si="1358"/>
        <v>0</v>
      </c>
      <c r="TD74" s="59">
        <f t="shared" si="1358"/>
        <v>0</v>
      </c>
      <c r="TE74" s="59">
        <f t="shared" si="1358"/>
        <v>0</v>
      </c>
      <c r="TF74" s="59">
        <f t="shared" si="1358"/>
        <v>0</v>
      </c>
      <c r="TG74" s="59">
        <f t="shared" si="1358"/>
        <v>0</v>
      </c>
      <c r="TH74" s="61" t="str">
        <f t="shared" ref="TH74:UA74" si="1359">IFERROR(SI74/SI$10,"")</f>
        <v/>
      </c>
      <c r="TI74" s="61" t="str">
        <f t="shared" si="1359"/>
        <v/>
      </c>
      <c r="TJ74" s="61" t="str">
        <f t="shared" si="1359"/>
        <v/>
      </c>
      <c r="TK74" s="61" t="str">
        <f t="shared" si="1359"/>
        <v/>
      </c>
      <c r="TL74" s="61" t="str">
        <f t="shared" si="1359"/>
        <v/>
      </c>
      <c r="TM74" s="61" t="str">
        <f t="shared" si="1359"/>
        <v/>
      </c>
      <c r="TN74" s="61" t="str">
        <f t="shared" si="1359"/>
        <v/>
      </c>
      <c r="TO74" s="61" t="str">
        <f t="shared" si="1359"/>
        <v/>
      </c>
      <c r="TP74" s="61" t="str">
        <f t="shared" si="1359"/>
        <v/>
      </c>
      <c r="TQ74" s="61" t="str">
        <f t="shared" si="1359"/>
        <v/>
      </c>
      <c r="TR74" s="61" t="str">
        <f t="shared" si="1359"/>
        <v/>
      </c>
      <c r="TS74" s="61" t="str">
        <f t="shared" si="1359"/>
        <v/>
      </c>
      <c r="TT74" s="61" t="str">
        <f t="shared" si="1359"/>
        <v/>
      </c>
      <c r="TU74" s="61" t="str">
        <f t="shared" si="1359"/>
        <v/>
      </c>
      <c r="TV74" s="61" t="str">
        <f t="shared" si="1359"/>
        <v/>
      </c>
      <c r="TW74" s="61" t="str">
        <f t="shared" si="1359"/>
        <v/>
      </c>
      <c r="TX74" s="61" t="str">
        <f t="shared" si="1359"/>
        <v/>
      </c>
      <c r="TY74" s="61" t="str">
        <f t="shared" si="1359"/>
        <v/>
      </c>
      <c r="TZ74" s="61" t="str">
        <f t="shared" si="1359"/>
        <v/>
      </c>
      <c r="UA74" s="61" t="str">
        <f t="shared" si="1359"/>
        <v/>
      </c>
      <c r="UB74" s="61" t="str">
        <f t="shared" ref="UB74:UG74" si="1360">IFERROR(TB74/TB$10,"")</f>
        <v/>
      </c>
      <c r="UC74" s="61" t="str">
        <f t="shared" si="1360"/>
        <v/>
      </c>
      <c r="UD74" s="61" t="str">
        <f t="shared" si="1360"/>
        <v/>
      </c>
      <c r="UE74" s="61" t="str">
        <f t="shared" si="1360"/>
        <v/>
      </c>
      <c r="UF74" s="61" t="str">
        <f t="shared" si="1360"/>
        <v/>
      </c>
      <c r="UG74" s="62" t="str">
        <f t="shared" si="1360"/>
        <v/>
      </c>
      <c r="UH74" s="59">
        <f t="shared" ref="UH74:VF74" si="1361">UH58-UH72</f>
        <v>0</v>
      </c>
      <c r="UI74" s="59">
        <f t="shared" si="1361"/>
        <v>0</v>
      </c>
      <c r="UJ74" s="59">
        <f t="shared" si="1361"/>
        <v>0</v>
      </c>
      <c r="UK74" s="59">
        <f t="shared" si="1361"/>
        <v>0</v>
      </c>
      <c r="UL74" s="59">
        <f t="shared" si="1361"/>
        <v>0</v>
      </c>
      <c r="UM74" s="59">
        <f t="shared" si="1361"/>
        <v>0</v>
      </c>
      <c r="UN74" s="59">
        <f t="shared" si="1361"/>
        <v>0</v>
      </c>
      <c r="UO74" s="59">
        <f t="shared" si="1361"/>
        <v>0</v>
      </c>
      <c r="UP74" s="59">
        <f t="shared" si="1361"/>
        <v>0</v>
      </c>
      <c r="UQ74" s="59">
        <f t="shared" si="1361"/>
        <v>0</v>
      </c>
      <c r="UR74" s="59">
        <f t="shared" si="1361"/>
        <v>0</v>
      </c>
      <c r="US74" s="59">
        <f t="shared" si="1361"/>
        <v>0</v>
      </c>
      <c r="UT74" s="59">
        <f t="shared" si="1361"/>
        <v>0</v>
      </c>
      <c r="UU74" s="59">
        <f t="shared" si="1361"/>
        <v>0</v>
      </c>
      <c r="UV74" s="59">
        <f t="shared" si="1361"/>
        <v>0</v>
      </c>
      <c r="UW74" s="59">
        <f t="shared" si="1361"/>
        <v>0</v>
      </c>
      <c r="UX74" s="59">
        <f t="shared" si="1361"/>
        <v>0</v>
      </c>
      <c r="UY74" s="59">
        <f t="shared" si="1361"/>
        <v>0</v>
      </c>
      <c r="UZ74" s="59">
        <f t="shared" si="1361"/>
        <v>0</v>
      </c>
      <c r="VA74" s="59">
        <f t="shared" si="1361"/>
        <v>0</v>
      </c>
      <c r="VB74" s="59">
        <f t="shared" si="1361"/>
        <v>0</v>
      </c>
      <c r="VC74" s="59">
        <f t="shared" si="1361"/>
        <v>0</v>
      </c>
      <c r="VD74" s="59">
        <f t="shared" si="1361"/>
        <v>0</v>
      </c>
      <c r="VE74" s="59">
        <f t="shared" si="1361"/>
        <v>0</v>
      </c>
      <c r="VF74" s="59">
        <f t="shared" si="1361"/>
        <v>0</v>
      </c>
      <c r="VG74" s="61" t="str">
        <f t="shared" ref="VG74:WE74" si="1362">IFERROR(UH74/UH$10,"")</f>
        <v/>
      </c>
      <c r="VH74" s="61" t="str">
        <f t="shared" si="1362"/>
        <v/>
      </c>
      <c r="VI74" s="61" t="str">
        <f t="shared" si="1362"/>
        <v/>
      </c>
      <c r="VJ74" s="61" t="str">
        <f t="shared" si="1362"/>
        <v/>
      </c>
      <c r="VK74" s="61" t="str">
        <f t="shared" si="1362"/>
        <v/>
      </c>
      <c r="VL74" s="61" t="str">
        <f t="shared" si="1362"/>
        <v/>
      </c>
      <c r="VM74" s="61" t="str">
        <f t="shared" si="1362"/>
        <v/>
      </c>
      <c r="VN74" s="61" t="str">
        <f t="shared" si="1362"/>
        <v/>
      </c>
      <c r="VO74" s="61" t="str">
        <f t="shared" si="1362"/>
        <v/>
      </c>
      <c r="VP74" s="61" t="str">
        <f t="shared" si="1362"/>
        <v/>
      </c>
      <c r="VQ74" s="61" t="str">
        <f t="shared" si="1362"/>
        <v/>
      </c>
      <c r="VR74" s="61" t="str">
        <f t="shared" si="1362"/>
        <v/>
      </c>
      <c r="VS74" s="61" t="str">
        <f t="shared" si="1362"/>
        <v/>
      </c>
      <c r="VT74" s="61" t="str">
        <f t="shared" si="1362"/>
        <v/>
      </c>
      <c r="VU74" s="61" t="str">
        <f t="shared" si="1362"/>
        <v/>
      </c>
      <c r="VV74" s="61" t="str">
        <f t="shared" si="1362"/>
        <v/>
      </c>
      <c r="VW74" s="61" t="str">
        <f t="shared" si="1362"/>
        <v/>
      </c>
      <c r="VX74" s="61" t="str">
        <f t="shared" si="1362"/>
        <v/>
      </c>
      <c r="VY74" s="61" t="str">
        <f t="shared" si="1362"/>
        <v/>
      </c>
      <c r="VZ74" s="61" t="str">
        <f t="shared" si="1362"/>
        <v/>
      </c>
      <c r="WA74" s="61" t="str">
        <f t="shared" si="1362"/>
        <v/>
      </c>
      <c r="WB74" s="61" t="str">
        <f t="shared" si="1362"/>
        <v/>
      </c>
      <c r="WC74" s="61" t="str">
        <f t="shared" si="1362"/>
        <v/>
      </c>
      <c r="WD74" s="61" t="str">
        <f t="shared" si="1362"/>
        <v/>
      </c>
      <c r="WE74" s="62" t="str">
        <f t="shared" si="1362"/>
        <v/>
      </c>
      <c r="WF74" s="59">
        <f t="shared" ref="WF74:XD74" si="1363">WF58-WF72</f>
        <v>122472.63193076</v>
      </c>
      <c r="WG74" s="59">
        <f t="shared" si="1363"/>
        <v>6108.70204656975</v>
      </c>
      <c r="WH74" s="59">
        <f t="shared" si="1363"/>
        <v>98449.7259902452</v>
      </c>
      <c r="WI74" s="59">
        <f t="shared" si="1363"/>
        <v>103806.149079719</v>
      </c>
      <c r="WJ74" s="59">
        <f t="shared" si="1363"/>
        <v>24189.851827058</v>
      </c>
      <c r="WK74" s="59">
        <f t="shared" si="1363"/>
        <v>10106.5727272422</v>
      </c>
      <c r="WL74" s="59">
        <f t="shared" si="1363"/>
        <v>150692.539899866</v>
      </c>
      <c r="WM74" s="59">
        <f t="shared" si="1363"/>
        <v>18170.6501311894</v>
      </c>
      <c r="WN74" s="59">
        <f t="shared" si="1363"/>
        <v>-33521.7466280105</v>
      </c>
      <c r="WO74" s="59">
        <f t="shared" si="1363"/>
        <v>377507.961320171</v>
      </c>
      <c r="WP74" s="59">
        <f t="shared" si="1363"/>
        <v>17082.3910996028</v>
      </c>
      <c r="WQ74" s="59">
        <f t="shared" si="1363"/>
        <v>19812.2302293748</v>
      </c>
      <c r="WR74" s="59">
        <f t="shared" si="1363"/>
        <v>-1364.47085717602</v>
      </c>
      <c r="WS74" s="59">
        <f t="shared" si="1363"/>
        <v>-12730.735263931</v>
      </c>
      <c r="WT74" s="59">
        <f t="shared" si="1363"/>
        <v>523507.712354834</v>
      </c>
      <c r="WU74" s="59">
        <f t="shared" si="1363"/>
        <v>-20991.8250372435</v>
      </c>
      <c r="WV74" s="59">
        <f t="shared" si="1363"/>
        <v>-18140.659436042</v>
      </c>
      <c r="WW74" s="59">
        <f t="shared" si="1363"/>
        <v>423941.330319814</v>
      </c>
      <c r="WX74" s="59">
        <f t="shared" si="1363"/>
        <v>287660.582339004</v>
      </c>
      <c r="WY74" s="59">
        <f t="shared" si="1363"/>
        <v>120899.921416751</v>
      </c>
      <c r="WZ74" s="59">
        <f t="shared" si="1363"/>
        <v>-8378.12120498625</v>
      </c>
      <c r="XA74" s="59">
        <f t="shared" si="1363"/>
        <v>30713.3236629473</v>
      </c>
      <c r="XB74" s="59">
        <f t="shared" si="1363"/>
        <v>-4294.28087548602</v>
      </c>
      <c r="XC74" s="59">
        <f t="shared" si="1363"/>
        <v>0</v>
      </c>
      <c r="XD74" s="59">
        <f t="shared" si="1363"/>
        <v>2235700.43707227</v>
      </c>
      <c r="XE74" s="61">
        <f t="shared" ref="XE74:YC74" si="1364">IFERROR(WF74/WF$10,"")</f>
        <v>0.0718205629626847</v>
      </c>
      <c r="XF74" s="61">
        <f t="shared" si="1364"/>
        <v>0.0395493321642308</v>
      </c>
      <c r="XG74" s="61">
        <f t="shared" si="1364"/>
        <v>0.0740462138487869</v>
      </c>
      <c r="XH74" s="61">
        <f t="shared" si="1364"/>
        <v>0.0822199655681308</v>
      </c>
      <c r="XI74" s="61">
        <f t="shared" si="1364"/>
        <v>0.0570713103833812</v>
      </c>
      <c r="XJ74" s="61">
        <f t="shared" si="1364"/>
        <v>0.00947274803051354</v>
      </c>
      <c r="XK74" s="61">
        <f t="shared" si="1364"/>
        <v>0.0585757673798066</v>
      </c>
      <c r="XL74" s="61">
        <f t="shared" si="1364"/>
        <v>0.055461339827184</v>
      </c>
      <c r="XM74" s="61">
        <f t="shared" si="1364"/>
        <v>-0.0654254205423536</v>
      </c>
      <c r="XN74" s="61">
        <f t="shared" si="1364"/>
        <v>0.196485392001818</v>
      </c>
      <c r="XO74" s="61">
        <f t="shared" si="1364"/>
        <v>0.0773145687673075</v>
      </c>
      <c r="XP74" s="61">
        <f t="shared" si="1364"/>
        <v>0.0743033215560566</v>
      </c>
      <c r="XQ74" s="61">
        <f t="shared" si="1364"/>
        <v>-0.426874708948143</v>
      </c>
      <c r="XR74" s="61">
        <f t="shared" si="1364"/>
        <v>-0.0175538261041525</v>
      </c>
      <c r="XS74" s="61">
        <f t="shared" si="1364"/>
        <v>0.20733337948125</v>
      </c>
      <c r="XT74" s="61">
        <f t="shared" si="1364"/>
        <v>-0.29242764664053</v>
      </c>
      <c r="XU74" s="61">
        <f t="shared" si="1364"/>
        <v>-0.058829475557346</v>
      </c>
      <c r="XV74" s="61">
        <f t="shared" si="1364"/>
        <v>0.196944628039854</v>
      </c>
      <c r="XW74" s="61">
        <f t="shared" si="1364"/>
        <v>0.179391248970722</v>
      </c>
      <c r="XX74" s="61">
        <f t="shared" si="1364"/>
        <v>0.157779885766968</v>
      </c>
      <c r="XY74" s="61">
        <f t="shared" si="1364"/>
        <v>-1.16582033504483</v>
      </c>
      <c r="XZ74" s="61">
        <f t="shared" si="1364"/>
        <v>0.143421986779372</v>
      </c>
      <c r="YA74" s="61">
        <f t="shared" si="1364"/>
        <v>-0.149096827975804</v>
      </c>
      <c r="YB74" s="61" t="str">
        <f t="shared" si="1364"/>
        <v/>
      </c>
      <c r="YC74" s="62">
        <f t="shared" si="1364"/>
        <v>0.110842074305968</v>
      </c>
    </row>
    <row r="75" s="18" customFormat="1" customHeight="1" spans="1:653">
      <c r="A75" s="64"/>
      <c r="B75" s="64" t="s">
        <v>129</v>
      </c>
      <c r="C75" s="61">
        <f t="shared" ref="C75:R75" si="1365">IFERROR(C74/C10,0)</f>
        <v>0.0274824399948945</v>
      </c>
      <c r="D75" s="61">
        <f t="shared" si="1365"/>
        <v>0.0910801419338948</v>
      </c>
      <c r="E75" s="61">
        <f t="shared" si="1365"/>
        <v>0.0199429730832726</v>
      </c>
      <c r="F75" s="61">
        <f t="shared" si="1365"/>
        <v>0.0896024581959513</v>
      </c>
      <c r="G75" s="61">
        <f t="shared" si="1365"/>
        <v>0.0950788226025333</v>
      </c>
      <c r="H75" s="61">
        <f t="shared" si="1365"/>
        <v>-0.0149794548189105</v>
      </c>
      <c r="I75" s="61">
        <f t="shared" si="1365"/>
        <v>0.0659493070826098</v>
      </c>
      <c r="J75" s="61">
        <f t="shared" si="1365"/>
        <v>0.047234644562111</v>
      </c>
      <c r="K75" s="61">
        <f t="shared" si="1365"/>
        <v>-0.241164291978484</v>
      </c>
      <c r="L75" s="65">
        <f t="shared" si="1365"/>
        <v>0.225445412742469</v>
      </c>
      <c r="M75" s="61">
        <f t="shared" si="1365"/>
        <v>0.0488112716051606</v>
      </c>
      <c r="N75" s="61">
        <f t="shared" si="1365"/>
        <v>0.0817494740305644</v>
      </c>
      <c r="O75" s="61">
        <f t="shared" si="1365"/>
        <v>-0.500460813631982</v>
      </c>
      <c r="P75" s="61">
        <f t="shared" si="1365"/>
        <v>0.00624243552384789</v>
      </c>
      <c r="Q75" s="65">
        <f t="shared" si="1365"/>
        <v>0.169001460468999</v>
      </c>
      <c r="R75" s="61">
        <f t="shared" si="1365"/>
        <v>-0.248392579763689</v>
      </c>
      <c r="S75" s="61"/>
      <c r="T75" s="61">
        <f t="shared" ref="T75:AA75" si="1366">IFERROR(T74/T10,0)</f>
        <v>0.194056773843938</v>
      </c>
      <c r="U75" s="61">
        <f t="shared" si="1366"/>
        <v>0.114128151030255</v>
      </c>
      <c r="V75" s="61">
        <f t="shared" si="1366"/>
        <v>0.13064544338867</v>
      </c>
      <c r="W75" s="61">
        <f t="shared" si="1366"/>
        <v>0</v>
      </c>
      <c r="X75" s="65">
        <f t="shared" si="1366"/>
        <v>0</v>
      </c>
      <c r="Y75" s="61">
        <f t="shared" si="1366"/>
        <v>0</v>
      </c>
      <c r="Z75" s="61">
        <f t="shared" si="1366"/>
        <v>0</v>
      </c>
      <c r="AA75" s="61">
        <f t="shared" si="1366"/>
        <v>0.091163936675149</v>
      </c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2"/>
      <c r="BA75" s="61">
        <f t="shared" ref="BA75:BP75" si="1367">IFERROR(BA74/BA10,0)</f>
        <v>-0.0382581018503894</v>
      </c>
      <c r="BB75" s="61">
        <f t="shared" si="1367"/>
        <v>-0.241878888637194</v>
      </c>
      <c r="BC75" s="61">
        <f t="shared" si="1367"/>
        <v>-0.0466488595092301</v>
      </c>
      <c r="BD75" s="61">
        <f t="shared" si="1367"/>
        <v>-0.158033302258498</v>
      </c>
      <c r="BE75" s="61">
        <f t="shared" si="1367"/>
        <v>-0.0625392595683389</v>
      </c>
      <c r="BF75" s="61">
        <f t="shared" si="1367"/>
        <v>-0.0766999930889978</v>
      </c>
      <c r="BG75" s="61">
        <f t="shared" si="1367"/>
        <v>-0.0657772104483511</v>
      </c>
      <c r="BH75" s="61">
        <f t="shared" si="1367"/>
        <v>-0.409782316853904</v>
      </c>
      <c r="BI75" s="61">
        <f t="shared" si="1367"/>
        <v>-0.207208590785531</v>
      </c>
      <c r="BJ75" s="65">
        <f t="shared" si="1367"/>
        <v>0.0755176958570548</v>
      </c>
      <c r="BK75" s="61">
        <f t="shared" si="1367"/>
        <v>-0.175388481399087</v>
      </c>
      <c r="BL75" s="61">
        <f t="shared" si="1367"/>
        <v>-0.114291363657733</v>
      </c>
      <c r="BM75" s="61">
        <f t="shared" si="1367"/>
        <v>-0.289063790252428</v>
      </c>
      <c r="BN75" s="61">
        <f t="shared" si="1367"/>
        <v>-0.123103779724483</v>
      </c>
      <c r="BO75" s="65">
        <f t="shared" si="1367"/>
        <v>0.0218371690910563</v>
      </c>
      <c r="BP75" s="61">
        <f t="shared" si="1367"/>
        <v>-0.436016643558364</v>
      </c>
      <c r="BQ75" s="61"/>
      <c r="BR75" s="65">
        <f t="shared" ref="BR75:BY75" si="1368">IFERROR(BR74/BR10,0)</f>
        <v>0.0431730872931047</v>
      </c>
      <c r="BS75" s="65">
        <f t="shared" si="1368"/>
        <v>0.065623930861291</v>
      </c>
      <c r="BT75" s="65">
        <f t="shared" si="1368"/>
        <v>0.0224789102686287</v>
      </c>
      <c r="BU75" s="61">
        <f t="shared" si="1368"/>
        <v>0</v>
      </c>
      <c r="BV75" s="61">
        <f t="shared" si="1368"/>
        <v>0</v>
      </c>
      <c r="BW75" s="61">
        <f t="shared" si="1368"/>
        <v>0</v>
      </c>
      <c r="BX75" s="61">
        <f t="shared" si="1368"/>
        <v>0</v>
      </c>
      <c r="BY75" s="61">
        <f t="shared" si="1368"/>
        <v>-0.0333419695707551</v>
      </c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2"/>
      <c r="CY75" s="66">
        <f t="shared" ref="CY75:DW75" si="1369">IFERROR(CY74/CY10,0)</f>
        <v>0.0949761311708222</v>
      </c>
      <c r="CZ75" s="61">
        <f t="shared" si="1369"/>
        <v>0.0751040293689127</v>
      </c>
      <c r="DA75" s="61">
        <f t="shared" si="1369"/>
        <v>0.0832587599336427</v>
      </c>
      <c r="DB75" s="61">
        <f t="shared" si="1369"/>
        <v>0.0464738091946906</v>
      </c>
      <c r="DC75" s="61">
        <f t="shared" si="1369"/>
        <v>0.118360384359075</v>
      </c>
      <c r="DD75" s="61">
        <f t="shared" si="1369"/>
        <v>0.0567622863214395</v>
      </c>
      <c r="DE75" s="61">
        <f t="shared" si="1369"/>
        <v>0.0812988655610767</v>
      </c>
      <c r="DF75" s="61">
        <f t="shared" si="1369"/>
        <v>0.128846841210766</v>
      </c>
      <c r="DG75" s="61">
        <f t="shared" si="1369"/>
        <v>-0.118233925266402</v>
      </c>
      <c r="DH75" s="65">
        <f t="shared" si="1369"/>
        <v>0.211173944117972</v>
      </c>
      <c r="DI75" s="61">
        <f t="shared" si="1369"/>
        <v>0.0740873881912135</v>
      </c>
      <c r="DJ75" s="61">
        <f t="shared" si="1369"/>
        <v>0.0228444718015404</v>
      </c>
      <c r="DK75" s="61">
        <f t="shared" si="1369"/>
        <v>-0.480431246480916</v>
      </c>
      <c r="DL75" s="61">
        <f t="shared" si="1369"/>
        <v>0.00908833313005129</v>
      </c>
      <c r="DM75" s="65">
        <f t="shared" si="1369"/>
        <v>0.2372836783225</v>
      </c>
      <c r="DN75" s="61">
        <f t="shared" si="1369"/>
        <v>-0.319457712026124</v>
      </c>
      <c r="DO75" s="61">
        <f t="shared" si="1369"/>
        <v>-0.77888481841592</v>
      </c>
      <c r="DP75" s="65">
        <f t="shared" si="1369"/>
        <v>0.204694479172822</v>
      </c>
      <c r="DQ75" s="65">
        <f t="shared" si="1369"/>
        <v>0.227838893976392</v>
      </c>
      <c r="DR75" s="65">
        <f t="shared" si="1369"/>
        <v>0.206965096178919</v>
      </c>
      <c r="DS75" s="61">
        <f t="shared" si="1369"/>
        <v>0</v>
      </c>
      <c r="DT75" s="61">
        <f t="shared" si="1369"/>
        <v>0</v>
      </c>
      <c r="DU75" s="61">
        <f t="shared" si="1369"/>
        <v>0</v>
      </c>
      <c r="DV75" s="61">
        <f t="shared" si="1369"/>
        <v>0</v>
      </c>
      <c r="DW75" s="61">
        <f t="shared" si="1369"/>
        <v>0.124388293114509</v>
      </c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2"/>
      <c r="EW75" s="61">
        <f t="shared" ref="EW75:FU75" si="1370">IFERROR(EW74/EW10,0)</f>
        <v>0.125438536037277</v>
      </c>
      <c r="EX75" s="61">
        <f t="shared" si="1370"/>
        <v>0.15169559085319</v>
      </c>
      <c r="EY75" s="61">
        <f t="shared" si="1370"/>
        <v>0.10573020790291</v>
      </c>
      <c r="EZ75" s="61">
        <f t="shared" si="1370"/>
        <v>0.0994496562138473</v>
      </c>
      <c r="FA75" s="61">
        <f t="shared" si="1370"/>
        <v>0.0789317190464127</v>
      </c>
      <c r="FB75" s="61">
        <f t="shared" si="1370"/>
        <v>0.0195749291524428</v>
      </c>
      <c r="FC75" s="61">
        <f t="shared" si="1370"/>
        <v>0.0627718499222165</v>
      </c>
      <c r="FD75" s="61">
        <f t="shared" si="1370"/>
        <v>0.22546387472825</v>
      </c>
      <c r="FE75" s="61">
        <f t="shared" si="1370"/>
        <v>-0.272456235971956</v>
      </c>
      <c r="FF75" s="65">
        <f t="shared" si="1370"/>
        <v>0.167049184125355</v>
      </c>
      <c r="FG75" s="61">
        <f t="shared" si="1370"/>
        <v>0.0736455476296346</v>
      </c>
      <c r="FH75" s="61">
        <f t="shared" si="1370"/>
        <v>0.114692195333785</v>
      </c>
      <c r="FI75" s="61">
        <f t="shared" si="1370"/>
        <v>0.250131202611258</v>
      </c>
      <c r="FJ75" s="61">
        <f t="shared" si="1370"/>
        <v>-0.00985784328193681</v>
      </c>
      <c r="FK75" s="65">
        <f t="shared" si="1370"/>
        <v>0.242582230535888</v>
      </c>
      <c r="FL75" s="61">
        <f t="shared" si="1370"/>
        <v>0.254842233264143</v>
      </c>
      <c r="FM75" s="61">
        <f t="shared" si="1370"/>
        <v>0.0778548503512049</v>
      </c>
      <c r="FN75" s="65">
        <f t="shared" si="1370"/>
        <v>0.194182370721468</v>
      </c>
      <c r="FO75" s="65">
        <f t="shared" si="1370"/>
        <v>0.188326210043032</v>
      </c>
      <c r="FP75" s="65">
        <f t="shared" si="1370"/>
        <v>0.165583965282813</v>
      </c>
      <c r="FQ75" s="61">
        <f t="shared" si="1370"/>
        <v>0</v>
      </c>
      <c r="FR75" s="61">
        <f t="shared" si="1370"/>
        <v>0</v>
      </c>
      <c r="FS75" s="61">
        <f t="shared" si="1370"/>
        <v>0</v>
      </c>
      <c r="FT75" s="61">
        <f t="shared" si="1370"/>
        <v>0</v>
      </c>
      <c r="FU75" s="61">
        <f t="shared" si="1370"/>
        <v>0.128293451417186</v>
      </c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2"/>
      <c r="GU75" s="61">
        <f t="shared" ref="GU75:HS75" si="1371">IFERROR(GU74/GU10,0)</f>
        <v>0.0999713201481749</v>
      </c>
      <c r="GV75" s="61">
        <f t="shared" si="1371"/>
        <v>-0.057746278528865</v>
      </c>
      <c r="GW75" s="61">
        <f t="shared" si="1371"/>
        <v>0.108195083922325</v>
      </c>
      <c r="GX75" s="61">
        <f t="shared" si="1371"/>
        <v>0.123078591538875</v>
      </c>
      <c r="GY75" s="61">
        <f t="shared" si="1371"/>
        <v>-0.0105242525384126</v>
      </c>
      <c r="GZ75" s="61">
        <f t="shared" si="1371"/>
        <v>0.00994576561639222</v>
      </c>
      <c r="HA75" s="61">
        <f t="shared" si="1371"/>
        <v>0.0723347732338385</v>
      </c>
      <c r="HB75" s="61">
        <f t="shared" si="1371"/>
        <v>0.0184637125268796</v>
      </c>
      <c r="HC75" s="61">
        <f t="shared" si="1371"/>
        <v>0.0823220216826411</v>
      </c>
      <c r="HD75" s="65">
        <f t="shared" si="1371"/>
        <v>0.213505616876646</v>
      </c>
      <c r="HE75" s="61">
        <f t="shared" si="1371"/>
        <v>0.127507511356787</v>
      </c>
      <c r="HF75" s="61">
        <f t="shared" si="1371"/>
        <v>0.200284290134138</v>
      </c>
      <c r="HG75" s="61">
        <f t="shared" si="1371"/>
        <v>0</v>
      </c>
      <c r="HH75" s="61">
        <f t="shared" si="1371"/>
        <v>0.00646848705059889</v>
      </c>
      <c r="HI75" s="65">
        <f t="shared" si="1371"/>
        <v>0.215357560672575</v>
      </c>
      <c r="HJ75" s="61">
        <f t="shared" si="1371"/>
        <v>0.110878393636075</v>
      </c>
      <c r="HK75" s="61">
        <f t="shared" si="1371"/>
        <v>0.131372634640635</v>
      </c>
      <c r="HL75" s="65">
        <f t="shared" si="1371"/>
        <v>0.23013070443896</v>
      </c>
      <c r="HM75" s="65">
        <f t="shared" si="1371"/>
        <v>0.215112518543098</v>
      </c>
      <c r="HN75" s="65">
        <f t="shared" si="1371"/>
        <v>0.171840115285379</v>
      </c>
      <c r="HO75" s="61">
        <f t="shared" si="1371"/>
        <v>-7.32228668086267</v>
      </c>
      <c r="HP75" s="65">
        <f t="shared" si="1371"/>
        <v>0.0557231219520468</v>
      </c>
      <c r="HQ75" s="61">
        <f t="shared" si="1371"/>
        <v>0</v>
      </c>
      <c r="HR75" s="61">
        <f t="shared" si="1371"/>
        <v>0</v>
      </c>
      <c r="HS75" s="61">
        <f t="shared" si="1371"/>
        <v>0.142802929781507</v>
      </c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2"/>
      <c r="IS75" s="61">
        <f t="shared" ref="IS75:JQ75" si="1372">IFERROR(IS74/IS10,0)</f>
        <v>0.0824180001760568</v>
      </c>
      <c r="IT75" s="61">
        <f t="shared" si="1372"/>
        <v>-0.021653573416037</v>
      </c>
      <c r="IU75" s="61">
        <f t="shared" si="1372"/>
        <v>0.118532391466835</v>
      </c>
      <c r="IV75" s="61">
        <f t="shared" si="1372"/>
        <v>0.154106032808185</v>
      </c>
      <c r="IW75" s="61">
        <f t="shared" si="1372"/>
        <v>0.0156215147082461</v>
      </c>
      <c r="IX75" s="61">
        <f t="shared" si="1372"/>
        <v>0.0100691393437624</v>
      </c>
      <c r="IY75" s="61">
        <f t="shared" si="1372"/>
        <v>0.0833913448568124</v>
      </c>
      <c r="IZ75" s="61">
        <f t="shared" si="1372"/>
        <v>0.156610082508101</v>
      </c>
      <c r="JA75" s="61">
        <f t="shared" si="1372"/>
        <v>0.0559772912959845</v>
      </c>
      <c r="JB75" s="65">
        <f t="shared" si="1372"/>
        <v>0.230106019126433</v>
      </c>
      <c r="JC75" s="61">
        <f t="shared" si="1372"/>
        <v>0.162897665230487</v>
      </c>
      <c r="JD75" s="61">
        <f t="shared" si="1372"/>
        <v>0.0653170502813264</v>
      </c>
      <c r="JE75" s="61">
        <f t="shared" si="1372"/>
        <v>0</v>
      </c>
      <c r="JF75" s="61">
        <f t="shared" si="1372"/>
        <v>-0.0491467262008084</v>
      </c>
      <c r="JG75" s="65">
        <f t="shared" si="1372"/>
        <v>0.249847326690364</v>
      </c>
      <c r="JH75" s="61">
        <f t="shared" si="1372"/>
        <v>0</v>
      </c>
      <c r="JI75" s="61">
        <f t="shared" si="1372"/>
        <v>-0.108740714538559</v>
      </c>
      <c r="JJ75" s="65">
        <f t="shared" si="1372"/>
        <v>0.237968101634275</v>
      </c>
      <c r="JK75" s="65">
        <f t="shared" si="1372"/>
        <v>0.206331975210783</v>
      </c>
      <c r="JL75" s="65">
        <f t="shared" si="1372"/>
        <v>0.164271487561141</v>
      </c>
      <c r="JM75" s="61">
        <f t="shared" si="1372"/>
        <v>-0.769563715471387</v>
      </c>
      <c r="JN75" s="65">
        <f t="shared" si="1372"/>
        <v>0.233540291839374</v>
      </c>
      <c r="JO75" s="61">
        <f t="shared" si="1372"/>
        <v>-0.149096827975804</v>
      </c>
      <c r="JP75" s="61">
        <f t="shared" si="1372"/>
        <v>0</v>
      </c>
      <c r="JQ75" s="61">
        <f t="shared" si="1372"/>
        <v>0.139144742009865</v>
      </c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2"/>
      <c r="KQ75" s="61">
        <f t="shared" ref="KQ75:LO75" si="1373">IFERROR(KQ74/KQ10,0)</f>
        <v>0</v>
      </c>
      <c r="KR75" s="61">
        <f t="shared" si="1373"/>
        <v>0</v>
      </c>
      <c r="KS75" s="61">
        <f t="shared" si="1373"/>
        <v>0</v>
      </c>
      <c r="KT75" s="61">
        <f t="shared" si="1373"/>
        <v>0</v>
      </c>
      <c r="KU75" s="61">
        <f t="shared" si="1373"/>
        <v>0</v>
      </c>
      <c r="KV75" s="61">
        <f t="shared" si="1373"/>
        <v>0</v>
      </c>
      <c r="KW75" s="61">
        <f t="shared" si="1373"/>
        <v>0</v>
      </c>
      <c r="KX75" s="61">
        <f t="shared" si="1373"/>
        <v>0</v>
      </c>
      <c r="KY75" s="61">
        <f t="shared" si="1373"/>
        <v>0</v>
      </c>
      <c r="KZ75" s="61">
        <f t="shared" si="1373"/>
        <v>0</v>
      </c>
      <c r="LA75" s="61">
        <f t="shared" si="1373"/>
        <v>0</v>
      </c>
      <c r="LB75" s="61">
        <f t="shared" si="1373"/>
        <v>0</v>
      </c>
      <c r="LC75" s="61">
        <f t="shared" si="1373"/>
        <v>0</v>
      </c>
      <c r="LD75" s="61">
        <f t="shared" si="1373"/>
        <v>0</v>
      </c>
      <c r="LE75" s="61">
        <f t="shared" si="1373"/>
        <v>0</v>
      </c>
      <c r="LF75" s="61">
        <f t="shared" si="1373"/>
        <v>0</v>
      </c>
      <c r="LG75" s="61">
        <f t="shared" si="1373"/>
        <v>0</v>
      </c>
      <c r="LH75" s="61">
        <f t="shared" si="1373"/>
        <v>0</v>
      </c>
      <c r="LI75" s="61">
        <f t="shared" si="1373"/>
        <v>0</v>
      </c>
      <c r="LJ75" s="61">
        <f t="shared" si="1373"/>
        <v>0</v>
      </c>
      <c r="LK75" s="61">
        <f t="shared" si="1373"/>
        <v>0</v>
      </c>
      <c r="LL75" s="61">
        <f t="shared" si="1373"/>
        <v>0</v>
      </c>
      <c r="LM75" s="61">
        <f t="shared" si="1373"/>
        <v>0</v>
      </c>
      <c r="LN75" s="61">
        <f t="shared" si="1373"/>
        <v>0</v>
      </c>
      <c r="LO75" s="61">
        <f t="shared" si="1373"/>
        <v>0</v>
      </c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2"/>
      <c r="MO75" s="61">
        <f t="shared" ref="MO75:NM75" si="1374">IFERROR(MO74/MO10,0)</f>
        <v>0</v>
      </c>
      <c r="MP75" s="61">
        <f t="shared" si="1374"/>
        <v>0</v>
      </c>
      <c r="MQ75" s="61">
        <f t="shared" si="1374"/>
        <v>0</v>
      </c>
      <c r="MR75" s="61">
        <f t="shared" si="1374"/>
        <v>0</v>
      </c>
      <c r="MS75" s="61">
        <f t="shared" si="1374"/>
        <v>0</v>
      </c>
      <c r="MT75" s="61">
        <f t="shared" si="1374"/>
        <v>0</v>
      </c>
      <c r="MU75" s="61">
        <f t="shared" si="1374"/>
        <v>0</v>
      </c>
      <c r="MV75" s="61">
        <f t="shared" si="1374"/>
        <v>0</v>
      </c>
      <c r="MW75" s="61">
        <f t="shared" si="1374"/>
        <v>0</v>
      </c>
      <c r="MX75" s="61">
        <f t="shared" si="1374"/>
        <v>0</v>
      </c>
      <c r="MY75" s="61">
        <f t="shared" si="1374"/>
        <v>0</v>
      </c>
      <c r="MZ75" s="61">
        <f t="shared" si="1374"/>
        <v>0</v>
      </c>
      <c r="NA75" s="61">
        <f t="shared" si="1374"/>
        <v>0</v>
      </c>
      <c r="NB75" s="61">
        <f t="shared" si="1374"/>
        <v>0</v>
      </c>
      <c r="NC75" s="61">
        <f t="shared" si="1374"/>
        <v>0</v>
      </c>
      <c r="ND75" s="61">
        <f t="shared" si="1374"/>
        <v>0</v>
      </c>
      <c r="NE75" s="61">
        <f t="shared" si="1374"/>
        <v>0</v>
      </c>
      <c r="NF75" s="61">
        <f t="shared" si="1374"/>
        <v>0</v>
      </c>
      <c r="NG75" s="61">
        <f t="shared" si="1374"/>
        <v>0</v>
      </c>
      <c r="NH75" s="61">
        <f t="shared" si="1374"/>
        <v>0</v>
      </c>
      <c r="NI75" s="61">
        <f t="shared" si="1374"/>
        <v>0</v>
      </c>
      <c r="NJ75" s="61">
        <f t="shared" si="1374"/>
        <v>0</v>
      </c>
      <c r="NK75" s="61">
        <f t="shared" si="1374"/>
        <v>0</v>
      </c>
      <c r="NL75" s="61">
        <f t="shared" si="1374"/>
        <v>0</v>
      </c>
      <c r="NM75" s="61">
        <f t="shared" si="1374"/>
        <v>0</v>
      </c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2"/>
      <c r="OM75" s="61">
        <f t="shared" ref="OM75:PK75" si="1375">IFERROR(OM74/OM10,0)</f>
        <v>0</v>
      </c>
      <c r="ON75" s="61">
        <f t="shared" si="1375"/>
        <v>0</v>
      </c>
      <c r="OO75" s="61">
        <f t="shared" si="1375"/>
        <v>0</v>
      </c>
      <c r="OP75" s="61">
        <f t="shared" si="1375"/>
        <v>0</v>
      </c>
      <c r="OQ75" s="61">
        <f t="shared" si="1375"/>
        <v>0</v>
      </c>
      <c r="OR75" s="61">
        <f t="shared" si="1375"/>
        <v>0</v>
      </c>
      <c r="OS75" s="61">
        <f t="shared" si="1375"/>
        <v>0</v>
      </c>
      <c r="OT75" s="61">
        <f t="shared" si="1375"/>
        <v>0</v>
      </c>
      <c r="OU75" s="61">
        <f t="shared" si="1375"/>
        <v>0</v>
      </c>
      <c r="OV75" s="61">
        <f t="shared" si="1375"/>
        <v>0</v>
      </c>
      <c r="OW75" s="61">
        <f t="shared" si="1375"/>
        <v>0</v>
      </c>
      <c r="OX75" s="61">
        <f t="shared" si="1375"/>
        <v>0</v>
      </c>
      <c r="OY75" s="61">
        <f t="shared" si="1375"/>
        <v>0</v>
      </c>
      <c r="OZ75" s="61">
        <f t="shared" si="1375"/>
        <v>0</v>
      </c>
      <c r="PA75" s="61">
        <f t="shared" si="1375"/>
        <v>0</v>
      </c>
      <c r="PB75" s="61">
        <f t="shared" si="1375"/>
        <v>0</v>
      </c>
      <c r="PC75" s="61">
        <f t="shared" si="1375"/>
        <v>0</v>
      </c>
      <c r="PD75" s="61">
        <f t="shared" si="1375"/>
        <v>0</v>
      </c>
      <c r="PE75" s="61">
        <f t="shared" si="1375"/>
        <v>0</v>
      </c>
      <c r="PF75" s="61">
        <f t="shared" si="1375"/>
        <v>0</v>
      </c>
      <c r="PG75" s="61">
        <f t="shared" si="1375"/>
        <v>0</v>
      </c>
      <c r="PH75" s="61">
        <f t="shared" si="1375"/>
        <v>0</v>
      </c>
      <c r="PI75" s="61">
        <f t="shared" si="1375"/>
        <v>0</v>
      </c>
      <c r="PJ75" s="61">
        <f t="shared" si="1375"/>
        <v>0</v>
      </c>
      <c r="PK75" s="61">
        <f t="shared" si="1375"/>
        <v>0</v>
      </c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2"/>
      <c r="QK75" s="61">
        <f t="shared" ref="QK75:RI75" si="1376">IFERROR(QK74/QK10,0)</f>
        <v>0</v>
      </c>
      <c r="QL75" s="61">
        <f t="shared" si="1376"/>
        <v>0</v>
      </c>
      <c r="QM75" s="61">
        <f t="shared" si="1376"/>
        <v>0</v>
      </c>
      <c r="QN75" s="61">
        <f t="shared" si="1376"/>
        <v>0</v>
      </c>
      <c r="QO75" s="61">
        <f t="shared" si="1376"/>
        <v>0</v>
      </c>
      <c r="QP75" s="61">
        <f t="shared" si="1376"/>
        <v>0</v>
      </c>
      <c r="QQ75" s="61">
        <f t="shared" si="1376"/>
        <v>0</v>
      </c>
      <c r="QR75" s="61">
        <f t="shared" si="1376"/>
        <v>0</v>
      </c>
      <c r="QS75" s="61">
        <f t="shared" si="1376"/>
        <v>0</v>
      </c>
      <c r="QT75" s="61">
        <f t="shared" si="1376"/>
        <v>0</v>
      </c>
      <c r="QU75" s="61">
        <f t="shared" si="1376"/>
        <v>0</v>
      </c>
      <c r="QV75" s="61">
        <f t="shared" si="1376"/>
        <v>0</v>
      </c>
      <c r="QW75" s="61">
        <f t="shared" si="1376"/>
        <v>0</v>
      </c>
      <c r="QX75" s="61">
        <f t="shared" si="1376"/>
        <v>0</v>
      </c>
      <c r="QY75" s="61">
        <f t="shared" si="1376"/>
        <v>0</v>
      </c>
      <c r="QZ75" s="61">
        <f t="shared" si="1376"/>
        <v>0</v>
      </c>
      <c r="RA75" s="61">
        <f t="shared" si="1376"/>
        <v>0</v>
      </c>
      <c r="RB75" s="61">
        <f t="shared" si="1376"/>
        <v>0</v>
      </c>
      <c r="RC75" s="61">
        <f t="shared" si="1376"/>
        <v>0</v>
      </c>
      <c r="RD75" s="61">
        <f t="shared" si="1376"/>
        <v>0</v>
      </c>
      <c r="RE75" s="61">
        <f t="shared" si="1376"/>
        <v>0</v>
      </c>
      <c r="RF75" s="61">
        <f t="shared" si="1376"/>
        <v>0</v>
      </c>
      <c r="RG75" s="61">
        <f t="shared" si="1376"/>
        <v>0</v>
      </c>
      <c r="RH75" s="61">
        <f t="shared" si="1376"/>
        <v>0</v>
      </c>
      <c r="RI75" s="61">
        <f t="shared" si="1376"/>
        <v>0</v>
      </c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2"/>
      <c r="SI75" s="61">
        <f t="shared" ref="SI75:TG75" si="1377">IFERROR(SI74/SI10,0)</f>
        <v>0</v>
      </c>
      <c r="SJ75" s="61">
        <f t="shared" si="1377"/>
        <v>0</v>
      </c>
      <c r="SK75" s="61">
        <f t="shared" si="1377"/>
        <v>0</v>
      </c>
      <c r="SL75" s="61">
        <f t="shared" si="1377"/>
        <v>0</v>
      </c>
      <c r="SM75" s="61">
        <f t="shared" si="1377"/>
        <v>0</v>
      </c>
      <c r="SN75" s="61">
        <f t="shared" si="1377"/>
        <v>0</v>
      </c>
      <c r="SO75" s="61">
        <f t="shared" si="1377"/>
        <v>0</v>
      </c>
      <c r="SP75" s="61">
        <f t="shared" si="1377"/>
        <v>0</v>
      </c>
      <c r="SQ75" s="61">
        <f t="shared" si="1377"/>
        <v>0</v>
      </c>
      <c r="SR75" s="61">
        <f t="shared" si="1377"/>
        <v>0</v>
      </c>
      <c r="SS75" s="61">
        <f t="shared" si="1377"/>
        <v>0</v>
      </c>
      <c r="ST75" s="61">
        <f t="shared" si="1377"/>
        <v>0</v>
      </c>
      <c r="SU75" s="61">
        <f t="shared" si="1377"/>
        <v>0</v>
      </c>
      <c r="SV75" s="61">
        <f t="shared" si="1377"/>
        <v>0</v>
      </c>
      <c r="SW75" s="61">
        <f t="shared" si="1377"/>
        <v>0</v>
      </c>
      <c r="SX75" s="61">
        <f t="shared" si="1377"/>
        <v>0</v>
      </c>
      <c r="SY75" s="61">
        <f t="shared" si="1377"/>
        <v>0</v>
      </c>
      <c r="SZ75" s="61">
        <f t="shared" si="1377"/>
        <v>0</v>
      </c>
      <c r="TA75" s="61">
        <f t="shared" si="1377"/>
        <v>0</v>
      </c>
      <c r="TB75" s="61">
        <f t="shared" si="1377"/>
        <v>0</v>
      </c>
      <c r="TC75" s="61">
        <f t="shared" si="1377"/>
        <v>0</v>
      </c>
      <c r="TD75" s="61">
        <f t="shared" si="1377"/>
        <v>0</v>
      </c>
      <c r="TE75" s="61">
        <f t="shared" si="1377"/>
        <v>0</v>
      </c>
      <c r="TF75" s="61">
        <f t="shared" si="1377"/>
        <v>0</v>
      </c>
      <c r="TG75" s="61">
        <f t="shared" si="1377"/>
        <v>0</v>
      </c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2"/>
      <c r="UH75" s="61">
        <f t="shared" ref="UH75:VF75" si="1378">IFERROR(UH74/UH10,0)</f>
        <v>0</v>
      </c>
      <c r="UI75" s="61">
        <f t="shared" si="1378"/>
        <v>0</v>
      </c>
      <c r="UJ75" s="61">
        <f t="shared" si="1378"/>
        <v>0</v>
      </c>
      <c r="UK75" s="61">
        <f t="shared" si="1378"/>
        <v>0</v>
      </c>
      <c r="UL75" s="61">
        <f t="shared" si="1378"/>
        <v>0</v>
      </c>
      <c r="UM75" s="61">
        <f t="shared" si="1378"/>
        <v>0</v>
      </c>
      <c r="UN75" s="61">
        <f t="shared" si="1378"/>
        <v>0</v>
      </c>
      <c r="UO75" s="61">
        <f t="shared" si="1378"/>
        <v>0</v>
      </c>
      <c r="UP75" s="61">
        <f t="shared" si="1378"/>
        <v>0</v>
      </c>
      <c r="UQ75" s="61">
        <f t="shared" si="1378"/>
        <v>0</v>
      </c>
      <c r="UR75" s="61">
        <f t="shared" si="1378"/>
        <v>0</v>
      </c>
      <c r="US75" s="61">
        <f t="shared" si="1378"/>
        <v>0</v>
      </c>
      <c r="UT75" s="61">
        <f t="shared" si="1378"/>
        <v>0</v>
      </c>
      <c r="UU75" s="61">
        <f t="shared" si="1378"/>
        <v>0</v>
      </c>
      <c r="UV75" s="61">
        <f t="shared" si="1378"/>
        <v>0</v>
      </c>
      <c r="UW75" s="61">
        <f t="shared" si="1378"/>
        <v>0</v>
      </c>
      <c r="UX75" s="61">
        <f t="shared" si="1378"/>
        <v>0</v>
      </c>
      <c r="UY75" s="61">
        <f t="shared" si="1378"/>
        <v>0</v>
      </c>
      <c r="UZ75" s="61">
        <f t="shared" si="1378"/>
        <v>0</v>
      </c>
      <c r="VA75" s="61">
        <f t="shared" si="1378"/>
        <v>0</v>
      </c>
      <c r="VB75" s="61">
        <f t="shared" si="1378"/>
        <v>0</v>
      </c>
      <c r="VC75" s="61">
        <f t="shared" si="1378"/>
        <v>0</v>
      </c>
      <c r="VD75" s="61">
        <f t="shared" si="1378"/>
        <v>0</v>
      </c>
      <c r="VE75" s="61">
        <f t="shared" si="1378"/>
        <v>0</v>
      </c>
      <c r="VF75" s="61">
        <f t="shared" si="1378"/>
        <v>0</v>
      </c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2"/>
      <c r="WF75" s="61">
        <f t="shared" ref="WF75:XD75" si="1379">IFERROR(WF74/WF10,0)</f>
        <v>0.0718205629626847</v>
      </c>
      <c r="WG75" s="61">
        <f t="shared" si="1379"/>
        <v>0.0395493321642308</v>
      </c>
      <c r="WH75" s="61">
        <f t="shared" si="1379"/>
        <v>0.0740462138487869</v>
      </c>
      <c r="WI75" s="61">
        <f t="shared" si="1379"/>
        <v>0.0822199655681308</v>
      </c>
      <c r="WJ75" s="61">
        <f t="shared" si="1379"/>
        <v>0.0570713103833812</v>
      </c>
      <c r="WK75" s="61">
        <f t="shared" si="1379"/>
        <v>0.00947274803051354</v>
      </c>
      <c r="WL75" s="61">
        <f t="shared" si="1379"/>
        <v>0.0585757673798066</v>
      </c>
      <c r="WM75" s="61">
        <f t="shared" si="1379"/>
        <v>0.055461339827184</v>
      </c>
      <c r="WN75" s="61">
        <f t="shared" si="1379"/>
        <v>-0.0654254205423536</v>
      </c>
      <c r="WO75" s="61">
        <f t="shared" si="1379"/>
        <v>0.196485392001818</v>
      </c>
      <c r="WP75" s="61">
        <f t="shared" si="1379"/>
        <v>0.0773145687673075</v>
      </c>
      <c r="WQ75" s="61">
        <f t="shared" si="1379"/>
        <v>0.0743033215560566</v>
      </c>
      <c r="WR75" s="61">
        <f t="shared" si="1379"/>
        <v>-0.426874708948143</v>
      </c>
      <c r="WS75" s="61">
        <f t="shared" si="1379"/>
        <v>-0.0175538261041525</v>
      </c>
      <c r="WT75" s="61">
        <f t="shared" si="1379"/>
        <v>0.20733337948125</v>
      </c>
      <c r="WU75" s="61">
        <f t="shared" si="1379"/>
        <v>-0.29242764664053</v>
      </c>
      <c r="WV75" s="61">
        <f t="shared" si="1379"/>
        <v>-0.058829475557346</v>
      </c>
      <c r="WW75" s="61">
        <f t="shared" si="1379"/>
        <v>0.196944628039854</v>
      </c>
      <c r="WX75" s="61">
        <f t="shared" si="1379"/>
        <v>0.179391248970722</v>
      </c>
      <c r="WY75" s="61">
        <f t="shared" si="1379"/>
        <v>0.157779885766968</v>
      </c>
      <c r="WZ75" s="61">
        <f t="shared" si="1379"/>
        <v>-1.16582033504483</v>
      </c>
      <c r="XA75" s="61">
        <f t="shared" si="1379"/>
        <v>0.143421986779372</v>
      </c>
      <c r="XB75" s="61">
        <f t="shared" si="1379"/>
        <v>-0.149096827975804</v>
      </c>
      <c r="XC75" s="61">
        <f t="shared" si="1379"/>
        <v>0</v>
      </c>
      <c r="XD75" s="61">
        <f t="shared" si="1379"/>
        <v>0.110842074305968</v>
      </c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2"/>
    </row>
    <row r="76" s="18" customFormat="1" customHeight="1" spans="1:653">
      <c r="A76" s="88" t="s">
        <v>130</v>
      </c>
      <c r="B76" s="89" t="s">
        <v>131</v>
      </c>
      <c r="C76" s="45"/>
      <c r="D76" s="45"/>
      <c r="E76" s="45"/>
      <c r="F76" s="45"/>
      <c r="G76" s="45"/>
      <c r="H76" s="45"/>
      <c r="I76" s="45"/>
      <c r="J76" s="45"/>
      <c r="K76" s="45"/>
      <c r="L76" s="46"/>
      <c r="M76" s="45"/>
      <c r="N76" s="45"/>
      <c r="O76" s="45"/>
      <c r="P76" s="45"/>
      <c r="Q76" s="46"/>
      <c r="R76" s="45"/>
      <c r="S76" s="40" t="str">
        <f>IFERROR(#REF!/#REF!,"")</f>
        <v/>
      </c>
      <c r="T76" s="45"/>
      <c r="U76" s="45"/>
      <c r="V76" s="45"/>
      <c r="W76" s="45"/>
      <c r="X76" s="46"/>
      <c r="Y76" s="45"/>
      <c r="Z76" s="45"/>
      <c r="AA76" s="47">
        <f>SUM(C76:Z76)</f>
        <v>0</v>
      </c>
      <c r="AB76" s="40">
        <f t="shared" ref="AB76:AZ76" si="1380">IFERROR(C76/C$10,"")</f>
        <v>0</v>
      </c>
      <c r="AC76" s="40">
        <f t="shared" si="1380"/>
        <v>0</v>
      </c>
      <c r="AD76" s="40">
        <f t="shared" si="1380"/>
        <v>0</v>
      </c>
      <c r="AE76" s="40">
        <f t="shared" si="1380"/>
        <v>0</v>
      </c>
      <c r="AF76" s="40">
        <f t="shared" si="1380"/>
        <v>0</v>
      </c>
      <c r="AG76" s="40">
        <f t="shared" si="1380"/>
        <v>0</v>
      </c>
      <c r="AH76" s="40">
        <f t="shared" si="1380"/>
        <v>0</v>
      </c>
      <c r="AI76" s="40">
        <f t="shared" si="1380"/>
        <v>0</v>
      </c>
      <c r="AJ76" s="40">
        <f t="shared" si="1380"/>
        <v>0</v>
      </c>
      <c r="AK76" s="40">
        <f t="shared" si="1380"/>
        <v>0</v>
      </c>
      <c r="AL76" s="40">
        <f t="shared" si="1380"/>
        <v>0</v>
      </c>
      <c r="AM76" s="40">
        <f t="shared" si="1380"/>
        <v>0</v>
      </c>
      <c r="AN76" s="40">
        <f t="shared" si="1380"/>
        <v>0</v>
      </c>
      <c r="AO76" s="40">
        <f t="shared" si="1380"/>
        <v>0</v>
      </c>
      <c r="AP76" s="40">
        <f t="shared" si="1380"/>
        <v>0</v>
      </c>
      <c r="AQ76" s="40">
        <f t="shared" si="1380"/>
        <v>0</v>
      </c>
      <c r="AR76" s="40" t="str">
        <f t="shared" si="1380"/>
        <v/>
      </c>
      <c r="AS76" s="40">
        <f t="shared" si="1380"/>
        <v>0</v>
      </c>
      <c r="AT76" s="40">
        <f t="shared" si="1380"/>
        <v>0</v>
      </c>
      <c r="AU76" s="40">
        <f t="shared" si="1380"/>
        <v>0</v>
      </c>
      <c r="AV76" s="40" t="str">
        <f t="shared" si="1380"/>
        <v/>
      </c>
      <c r="AW76" s="40" t="str">
        <f t="shared" si="1380"/>
        <v/>
      </c>
      <c r="AX76" s="40" t="str">
        <f t="shared" si="1380"/>
        <v/>
      </c>
      <c r="AY76" s="40" t="str">
        <f t="shared" si="1380"/>
        <v/>
      </c>
      <c r="AZ76" s="41">
        <f t="shared" si="1380"/>
        <v>0</v>
      </c>
      <c r="BA76" s="45"/>
      <c r="BB76" s="45"/>
      <c r="BC76" s="45"/>
      <c r="BD76" s="45"/>
      <c r="BE76" s="45"/>
      <c r="BF76" s="45"/>
      <c r="BG76" s="45"/>
      <c r="BH76" s="45"/>
      <c r="BI76" s="45"/>
      <c r="BJ76" s="46"/>
      <c r="BK76" s="45"/>
      <c r="BL76" s="45"/>
      <c r="BM76" s="45"/>
      <c r="BN76" s="45"/>
      <c r="BO76" s="46"/>
      <c r="BP76" s="45"/>
      <c r="BQ76" s="40" t="str">
        <f>IFERROR(#REF!/#REF!,"")</f>
        <v/>
      </c>
      <c r="BR76" s="46"/>
      <c r="BS76" s="46"/>
      <c r="BT76" s="46"/>
      <c r="BU76" s="45"/>
      <c r="BV76" s="45"/>
      <c r="BW76" s="45"/>
      <c r="BX76" s="45"/>
      <c r="BY76" s="47">
        <f>SUM(BA76:BX76)</f>
        <v>0</v>
      </c>
      <c r="BZ76" s="40">
        <f t="shared" ref="BZ76:CX76" si="1381">IFERROR(BA76/BA$10,"")</f>
        <v>0</v>
      </c>
      <c r="CA76" s="40">
        <f t="shared" si="1381"/>
        <v>0</v>
      </c>
      <c r="CB76" s="40">
        <f t="shared" si="1381"/>
        <v>0</v>
      </c>
      <c r="CC76" s="40">
        <f t="shared" si="1381"/>
        <v>0</v>
      </c>
      <c r="CD76" s="40">
        <f t="shared" si="1381"/>
        <v>0</v>
      </c>
      <c r="CE76" s="40">
        <f t="shared" si="1381"/>
        <v>0</v>
      </c>
      <c r="CF76" s="40">
        <f t="shared" si="1381"/>
        <v>0</v>
      </c>
      <c r="CG76" s="40">
        <f t="shared" si="1381"/>
        <v>0</v>
      </c>
      <c r="CH76" s="40">
        <f t="shared" si="1381"/>
        <v>0</v>
      </c>
      <c r="CI76" s="40">
        <f t="shared" si="1381"/>
        <v>0</v>
      </c>
      <c r="CJ76" s="40">
        <f t="shared" si="1381"/>
        <v>0</v>
      </c>
      <c r="CK76" s="40">
        <f t="shared" si="1381"/>
        <v>0</v>
      </c>
      <c r="CL76" s="40">
        <f t="shared" si="1381"/>
        <v>0</v>
      </c>
      <c r="CM76" s="40">
        <f t="shared" si="1381"/>
        <v>0</v>
      </c>
      <c r="CN76" s="40">
        <f t="shared" si="1381"/>
        <v>0</v>
      </c>
      <c r="CO76" s="40">
        <f t="shared" si="1381"/>
        <v>0</v>
      </c>
      <c r="CP76" s="40" t="str">
        <f t="shared" si="1381"/>
        <v/>
      </c>
      <c r="CQ76" s="40">
        <f t="shared" si="1381"/>
        <v>0</v>
      </c>
      <c r="CR76" s="40">
        <f t="shared" si="1381"/>
        <v>0</v>
      </c>
      <c r="CS76" s="40">
        <f t="shared" si="1381"/>
        <v>0</v>
      </c>
      <c r="CT76" s="40" t="str">
        <f t="shared" si="1381"/>
        <v/>
      </c>
      <c r="CU76" s="40" t="str">
        <f t="shared" si="1381"/>
        <v/>
      </c>
      <c r="CV76" s="40" t="str">
        <f t="shared" si="1381"/>
        <v/>
      </c>
      <c r="CW76" s="40" t="str">
        <f t="shared" si="1381"/>
        <v/>
      </c>
      <c r="CX76" s="41">
        <f t="shared" si="1381"/>
        <v>0</v>
      </c>
      <c r="CY76" s="48"/>
      <c r="CZ76" s="45"/>
      <c r="DA76" s="45"/>
      <c r="DB76" s="45"/>
      <c r="DC76" s="45"/>
      <c r="DD76" s="45"/>
      <c r="DE76" s="45"/>
      <c r="DF76" s="45"/>
      <c r="DG76" s="45"/>
      <c r="DH76" s="46"/>
      <c r="DI76" s="45"/>
      <c r="DJ76" s="45"/>
      <c r="DK76" s="45"/>
      <c r="DL76" s="45"/>
      <c r="DM76" s="46"/>
      <c r="DN76" s="45"/>
      <c r="DO76" s="45"/>
      <c r="DP76" s="46"/>
      <c r="DQ76" s="46"/>
      <c r="DR76" s="46"/>
      <c r="DS76" s="45"/>
      <c r="DT76" s="45"/>
      <c r="DU76" s="45"/>
      <c r="DV76" s="45"/>
      <c r="DW76" s="47">
        <f>SUM(CY76:DV76)</f>
        <v>0</v>
      </c>
      <c r="DX76" s="40">
        <f t="shared" ref="DX76:EV76" si="1382">IFERROR(CY76/CY$10,"")</f>
        <v>0</v>
      </c>
      <c r="DY76" s="40">
        <f t="shared" si="1382"/>
        <v>0</v>
      </c>
      <c r="DZ76" s="40">
        <f t="shared" si="1382"/>
        <v>0</v>
      </c>
      <c r="EA76" s="40">
        <f t="shared" si="1382"/>
        <v>0</v>
      </c>
      <c r="EB76" s="40">
        <f t="shared" si="1382"/>
        <v>0</v>
      </c>
      <c r="EC76" s="40">
        <f t="shared" si="1382"/>
        <v>0</v>
      </c>
      <c r="ED76" s="40">
        <f t="shared" si="1382"/>
        <v>0</v>
      </c>
      <c r="EE76" s="40">
        <f t="shared" si="1382"/>
        <v>0</v>
      </c>
      <c r="EF76" s="40">
        <f t="shared" si="1382"/>
        <v>0</v>
      </c>
      <c r="EG76" s="40">
        <f t="shared" si="1382"/>
        <v>0</v>
      </c>
      <c r="EH76" s="40">
        <f t="shared" si="1382"/>
        <v>0</v>
      </c>
      <c r="EI76" s="40">
        <f t="shared" si="1382"/>
        <v>0</v>
      </c>
      <c r="EJ76" s="40">
        <f t="shared" si="1382"/>
        <v>0</v>
      </c>
      <c r="EK76" s="40">
        <f t="shared" si="1382"/>
        <v>0</v>
      </c>
      <c r="EL76" s="40">
        <f t="shared" si="1382"/>
        <v>0</v>
      </c>
      <c r="EM76" s="40">
        <f t="shared" si="1382"/>
        <v>0</v>
      </c>
      <c r="EN76" s="40">
        <f t="shared" si="1382"/>
        <v>0</v>
      </c>
      <c r="EO76" s="40">
        <f t="shared" si="1382"/>
        <v>0</v>
      </c>
      <c r="EP76" s="40">
        <f t="shared" si="1382"/>
        <v>0</v>
      </c>
      <c r="EQ76" s="40">
        <f t="shared" si="1382"/>
        <v>0</v>
      </c>
      <c r="ER76" s="40" t="str">
        <f t="shared" si="1382"/>
        <v/>
      </c>
      <c r="ES76" s="40" t="str">
        <f t="shared" si="1382"/>
        <v/>
      </c>
      <c r="ET76" s="40" t="str">
        <f t="shared" si="1382"/>
        <v/>
      </c>
      <c r="EU76" s="40" t="str">
        <f t="shared" si="1382"/>
        <v/>
      </c>
      <c r="EV76" s="41">
        <f t="shared" si="1382"/>
        <v>0</v>
      </c>
      <c r="EW76" s="45"/>
      <c r="EX76" s="45"/>
      <c r="EY76" s="45"/>
      <c r="EZ76" s="45"/>
      <c r="FA76" s="45"/>
      <c r="FB76" s="45"/>
      <c r="FC76" s="45"/>
      <c r="FD76" s="45"/>
      <c r="FE76" s="45"/>
      <c r="FF76" s="46"/>
      <c r="FG76" s="45"/>
      <c r="FH76" s="45"/>
      <c r="FI76" s="45"/>
      <c r="FJ76" s="45"/>
      <c r="FK76" s="46"/>
      <c r="FL76" s="45"/>
      <c r="FM76" s="45"/>
      <c r="FN76" s="46"/>
      <c r="FO76" s="46"/>
      <c r="FP76" s="46"/>
      <c r="FQ76" s="45"/>
      <c r="FR76" s="45"/>
      <c r="FS76" s="45"/>
      <c r="FT76" s="45"/>
      <c r="FU76" s="47">
        <f>SUM(EW76:FT76)</f>
        <v>0</v>
      </c>
      <c r="FV76" s="40">
        <f t="shared" ref="FV76:GT76" si="1383">IFERROR(EW76/EW$10,"")</f>
        <v>0</v>
      </c>
      <c r="FW76" s="40">
        <f t="shared" si="1383"/>
        <v>0</v>
      </c>
      <c r="FX76" s="40">
        <f t="shared" si="1383"/>
        <v>0</v>
      </c>
      <c r="FY76" s="40">
        <f t="shared" si="1383"/>
        <v>0</v>
      </c>
      <c r="FZ76" s="40">
        <f t="shared" si="1383"/>
        <v>0</v>
      </c>
      <c r="GA76" s="40">
        <f t="shared" si="1383"/>
        <v>0</v>
      </c>
      <c r="GB76" s="40">
        <f t="shared" si="1383"/>
        <v>0</v>
      </c>
      <c r="GC76" s="40">
        <f t="shared" si="1383"/>
        <v>0</v>
      </c>
      <c r="GD76" s="40">
        <f t="shared" si="1383"/>
        <v>0</v>
      </c>
      <c r="GE76" s="40">
        <f t="shared" si="1383"/>
        <v>0</v>
      </c>
      <c r="GF76" s="40">
        <f t="shared" si="1383"/>
        <v>0</v>
      </c>
      <c r="GG76" s="40">
        <f t="shared" si="1383"/>
        <v>0</v>
      </c>
      <c r="GH76" s="40">
        <f t="shared" si="1383"/>
        <v>0</v>
      </c>
      <c r="GI76" s="40">
        <f t="shared" si="1383"/>
        <v>0</v>
      </c>
      <c r="GJ76" s="40">
        <f t="shared" si="1383"/>
        <v>0</v>
      </c>
      <c r="GK76" s="40">
        <f t="shared" si="1383"/>
        <v>0</v>
      </c>
      <c r="GL76" s="40">
        <f t="shared" si="1383"/>
        <v>0</v>
      </c>
      <c r="GM76" s="40">
        <f t="shared" si="1383"/>
        <v>0</v>
      </c>
      <c r="GN76" s="40">
        <f t="shared" si="1383"/>
        <v>0</v>
      </c>
      <c r="GO76" s="40">
        <f t="shared" si="1383"/>
        <v>0</v>
      </c>
      <c r="GP76" s="40" t="str">
        <f t="shared" si="1383"/>
        <v/>
      </c>
      <c r="GQ76" s="40" t="str">
        <f t="shared" si="1383"/>
        <v/>
      </c>
      <c r="GR76" s="40" t="str">
        <f t="shared" si="1383"/>
        <v/>
      </c>
      <c r="GS76" s="40" t="str">
        <f t="shared" si="1383"/>
        <v/>
      </c>
      <c r="GT76" s="41">
        <f t="shared" si="1383"/>
        <v>0</v>
      </c>
      <c r="GU76" s="45"/>
      <c r="GV76" s="45"/>
      <c r="GW76" s="45"/>
      <c r="GX76" s="45"/>
      <c r="GY76" s="45"/>
      <c r="GZ76" s="45"/>
      <c r="HA76" s="45"/>
      <c r="HB76" s="45"/>
      <c r="HC76" s="45"/>
      <c r="HD76" s="46"/>
      <c r="HE76" s="45"/>
      <c r="HF76" s="45"/>
      <c r="HG76" s="45"/>
      <c r="HH76" s="45"/>
      <c r="HI76" s="46"/>
      <c r="HJ76" s="45"/>
      <c r="HK76" s="45"/>
      <c r="HL76" s="46"/>
      <c r="HM76" s="46"/>
      <c r="HN76" s="46"/>
      <c r="HO76" s="45"/>
      <c r="HP76" s="46"/>
      <c r="HQ76" s="45"/>
      <c r="HR76" s="45"/>
      <c r="HS76" s="47">
        <f>SUM(GU76:HR76)</f>
        <v>0</v>
      </c>
      <c r="HT76" s="40">
        <f t="shared" ref="HT76:IR76" si="1384">IFERROR(GU76/GU$10,"")</f>
        <v>0</v>
      </c>
      <c r="HU76" s="40">
        <f t="shared" si="1384"/>
        <v>0</v>
      </c>
      <c r="HV76" s="40">
        <f t="shared" si="1384"/>
        <v>0</v>
      </c>
      <c r="HW76" s="40">
        <f t="shared" si="1384"/>
        <v>0</v>
      </c>
      <c r="HX76" s="40">
        <f t="shared" si="1384"/>
        <v>0</v>
      </c>
      <c r="HY76" s="40">
        <f t="shared" si="1384"/>
        <v>0</v>
      </c>
      <c r="HZ76" s="40">
        <f t="shared" si="1384"/>
        <v>0</v>
      </c>
      <c r="IA76" s="40">
        <f t="shared" si="1384"/>
        <v>0</v>
      </c>
      <c r="IB76" s="40">
        <f t="shared" si="1384"/>
        <v>0</v>
      </c>
      <c r="IC76" s="40">
        <f t="shared" si="1384"/>
        <v>0</v>
      </c>
      <c r="ID76" s="40">
        <f t="shared" si="1384"/>
        <v>0</v>
      </c>
      <c r="IE76" s="40">
        <f t="shared" si="1384"/>
        <v>0</v>
      </c>
      <c r="IF76" s="40" t="str">
        <f t="shared" si="1384"/>
        <v/>
      </c>
      <c r="IG76" s="40">
        <f t="shared" si="1384"/>
        <v>0</v>
      </c>
      <c r="IH76" s="40">
        <f t="shared" si="1384"/>
        <v>0</v>
      </c>
      <c r="II76" s="40">
        <f t="shared" si="1384"/>
        <v>0</v>
      </c>
      <c r="IJ76" s="40">
        <f t="shared" si="1384"/>
        <v>0</v>
      </c>
      <c r="IK76" s="40">
        <f t="shared" si="1384"/>
        <v>0</v>
      </c>
      <c r="IL76" s="40">
        <f t="shared" si="1384"/>
        <v>0</v>
      </c>
      <c r="IM76" s="40">
        <f t="shared" si="1384"/>
        <v>0</v>
      </c>
      <c r="IN76" s="40">
        <f t="shared" si="1384"/>
        <v>0</v>
      </c>
      <c r="IO76" s="40">
        <f t="shared" si="1384"/>
        <v>0</v>
      </c>
      <c r="IP76" s="40" t="str">
        <f t="shared" si="1384"/>
        <v/>
      </c>
      <c r="IQ76" s="40" t="str">
        <f t="shared" si="1384"/>
        <v/>
      </c>
      <c r="IR76" s="41">
        <f t="shared" si="1384"/>
        <v>0</v>
      </c>
      <c r="IS76" s="45"/>
      <c r="IT76" s="45"/>
      <c r="IU76" s="45"/>
      <c r="IV76" s="45"/>
      <c r="IW76" s="45"/>
      <c r="IX76" s="45"/>
      <c r="IY76" s="45"/>
      <c r="IZ76" s="45"/>
      <c r="JA76" s="45"/>
      <c r="JB76" s="46"/>
      <c r="JC76" s="45"/>
      <c r="JD76" s="45"/>
      <c r="JE76" s="45"/>
      <c r="JF76" s="45"/>
      <c r="JG76" s="46"/>
      <c r="JH76" s="45"/>
      <c r="JI76" s="45"/>
      <c r="JJ76" s="46"/>
      <c r="JK76" s="46"/>
      <c r="JL76" s="46"/>
      <c r="JM76" s="45"/>
      <c r="JN76" s="46"/>
      <c r="JO76" s="45"/>
      <c r="JP76" s="45"/>
      <c r="JQ76" s="47">
        <f>SUM(IS76:JP76)</f>
        <v>0</v>
      </c>
      <c r="JR76" s="40">
        <f t="shared" ref="JR76:KP76" si="1385">IFERROR(IS76/IS$10,"")</f>
        <v>0</v>
      </c>
      <c r="JS76" s="40">
        <f t="shared" si="1385"/>
        <v>0</v>
      </c>
      <c r="JT76" s="40">
        <f t="shared" si="1385"/>
        <v>0</v>
      </c>
      <c r="JU76" s="40">
        <f t="shared" si="1385"/>
        <v>0</v>
      </c>
      <c r="JV76" s="40">
        <f t="shared" si="1385"/>
        <v>0</v>
      </c>
      <c r="JW76" s="40">
        <f t="shared" si="1385"/>
        <v>0</v>
      </c>
      <c r="JX76" s="40">
        <f t="shared" si="1385"/>
        <v>0</v>
      </c>
      <c r="JY76" s="40">
        <f t="shared" si="1385"/>
        <v>0</v>
      </c>
      <c r="JZ76" s="40">
        <f t="shared" si="1385"/>
        <v>0</v>
      </c>
      <c r="KA76" s="40">
        <f t="shared" si="1385"/>
        <v>0</v>
      </c>
      <c r="KB76" s="40">
        <f t="shared" si="1385"/>
        <v>0</v>
      </c>
      <c r="KC76" s="40">
        <f t="shared" si="1385"/>
        <v>0</v>
      </c>
      <c r="KD76" s="40" t="str">
        <f t="shared" si="1385"/>
        <v/>
      </c>
      <c r="KE76" s="40">
        <f t="shared" si="1385"/>
        <v>0</v>
      </c>
      <c r="KF76" s="40">
        <f t="shared" si="1385"/>
        <v>0</v>
      </c>
      <c r="KG76" s="40" t="str">
        <f t="shared" si="1385"/>
        <v/>
      </c>
      <c r="KH76" s="40">
        <f t="shared" si="1385"/>
        <v>0</v>
      </c>
      <c r="KI76" s="40">
        <f t="shared" si="1385"/>
        <v>0</v>
      </c>
      <c r="KJ76" s="40">
        <f t="shared" si="1385"/>
        <v>0</v>
      </c>
      <c r="KK76" s="40">
        <f t="shared" si="1385"/>
        <v>0</v>
      </c>
      <c r="KL76" s="40">
        <f t="shared" si="1385"/>
        <v>0</v>
      </c>
      <c r="KM76" s="40">
        <f t="shared" si="1385"/>
        <v>0</v>
      </c>
      <c r="KN76" s="40">
        <f t="shared" si="1385"/>
        <v>0</v>
      </c>
      <c r="KO76" s="40" t="str">
        <f t="shared" si="1385"/>
        <v/>
      </c>
      <c r="KP76" s="41">
        <f t="shared" si="1385"/>
        <v>0</v>
      </c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45"/>
      <c r="LL76" s="45"/>
      <c r="LM76" s="45"/>
      <c r="LN76" s="45"/>
      <c r="LO76" s="47">
        <f>SUM(KQ76:LN76)</f>
        <v>0</v>
      </c>
      <c r="LP76" s="40" t="str">
        <f t="shared" ref="LP76:MN76" si="1386">IFERROR(KQ76/KQ$10,"")</f>
        <v/>
      </c>
      <c r="LQ76" s="40" t="str">
        <f t="shared" si="1386"/>
        <v/>
      </c>
      <c r="LR76" s="40" t="str">
        <f t="shared" si="1386"/>
        <v/>
      </c>
      <c r="LS76" s="40" t="str">
        <f t="shared" si="1386"/>
        <v/>
      </c>
      <c r="LT76" s="40" t="str">
        <f t="shared" si="1386"/>
        <v/>
      </c>
      <c r="LU76" s="40" t="str">
        <f t="shared" si="1386"/>
        <v/>
      </c>
      <c r="LV76" s="40" t="str">
        <f t="shared" si="1386"/>
        <v/>
      </c>
      <c r="LW76" s="40" t="str">
        <f t="shared" si="1386"/>
        <v/>
      </c>
      <c r="LX76" s="40" t="str">
        <f t="shared" si="1386"/>
        <v/>
      </c>
      <c r="LY76" s="40" t="str">
        <f t="shared" si="1386"/>
        <v/>
      </c>
      <c r="LZ76" s="40" t="str">
        <f t="shared" si="1386"/>
        <v/>
      </c>
      <c r="MA76" s="40" t="str">
        <f t="shared" si="1386"/>
        <v/>
      </c>
      <c r="MB76" s="40" t="str">
        <f t="shared" si="1386"/>
        <v/>
      </c>
      <c r="MC76" s="40" t="str">
        <f t="shared" si="1386"/>
        <v/>
      </c>
      <c r="MD76" s="40" t="str">
        <f t="shared" si="1386"/>
        <v/>
      </c>
      <c r="ME76" s="40" t="str">
        <f t="shared" si="1386"/>
        <v/>
      </c>
      <c r="MF76" s="40" t="str">
        <f t="shared" si="1386"/>
        <v/>
      </c>
      <c r="MG76" s="40" t="str">
        <f t="shared" si="1386"/>
        <v/>
      </c>
      <c r="MH76" s="40" t="str">
        <f t="shared" si="1386"/>
        <v/>
      </c>
      <c r="MI76" s="40" t="str">
        <f t="shared" si="1386"/>
        <v/>
      </c>
      <c r="MJ76" s="40" t="str">
        <f t="shared" si="1386"/>
        <v/>
      </c>
      <c r="MK76" s="40" t="str">
        <f t="shared" si="1386"/>
        <v/>
      </c>
      <c r="ML76" s="40" t="str">
        <f t="shared" si="1386"/>
        <v/>
      </c>
      <c r="MM76" s="40" t="str">
        <f t="shared" si="1386"/>
        <v/>
      </c>
      <c r="MN76" s="41" t="str">
        <f t="shared" si="1386"/>
        <v/>
      </c>
      <c r="MO76" s="45"/>
      <c r="MP76" s="45"/>
      <c r="MQ76" s="45"/>
      <c r="MR76" s="45"/>
      <c r="MS76" s="45"/>
      <c r="MT76" s="45"/>
      <c r="MU76" s="45"/>
      <c r="MV76" s="45"/>
      <c r="MW76" s="45"/>
      <c r="MX76" s="45"/>
      <c r="MY76" s="45"/>
      <c r="MZ76" s="45"/>
      <c r="NA76" s="45"/>
      <c r="NB76" s="45"/>
      <c r="NC76" s="45"/>
      <c r="ND76" s="45"/>
      <c r="NE76" s="45"/>
      <c r="NF76" s="45"/>
      <c r="NG76" s="45"/>
      <c r="NH76" s="45"/>
      <c r="NI76" s="45"/>
      <c r="NJ76" s="45"/>
      <c r="NK76" s="45"/>
      <c r="NL76" s="45"/>
      <c r="NM76" s="47">
        <f>SUM(MO76:NL76)</f>
        <v>0</v>
      </c>
      <c r="NN76" s="40" t="str">
        <f t="shared" ref="NN76:OL76" si="1387">IFERROR(MO76/MO$10,"")</f>
        <v/>
      </c>
      <c r="NO76" s="40" t="str">
        <f t="shared" si="1387"/>
        <v/>
      </c>
      <c r="NP76" s="40" t="str">
        <f t="shared" si="1387"/>
        <v/>
      </c>
      <c r="NQ76" s="40" t="str">
        <f t="shared" si="1387"/>
        <v/>
      </c>
      <c r="NR76" s="40" t="str">
        <f t="shared" si="1387"/>
        <v/>
      </c>
      <c r="NS76" s="40" t="str">
        <f t="shared" si="1387"/>
        <v/>
      </c>
      <c r="NT76" s="40" t="str">
        <f t="shared" si="1387"/>
        <v/>
      </c>
      <c r="NU76" s="40" t="str">
        <f t="shared" si="1387"/>
        <v/>
      </c>
      <c r="NV76" s="40" t="str">
        <f t="shared" si="1387"/>
        <v/>
      </c>
      <c r="NW76" s="40" t="str">
        <f t="shared" si="1387"/>
        <v/>
      </c>
      <c r="NX76" s="40" t="str">
        <f t="shared" si="1387"/>
        <v/>
      </c>
      <c r="NY76" s="40" t="str">
        <f t="shared" si="1387"/>
        <v/>
      </c>
      <c r="NZ76" s="40" t="str">
        <f t="shared" si="1387"/>
        <v/>
      </c>
      <c r="OA76" s="40" t="str">
        <f t="shared" si="1387"/>
        <v/>
      </c>
      <c r="OB76" s="40" t="str">
        <f t="shared" si="1387"/>
        <v/>
      </c>
      <c r="OC76" s="40" t="str">
        <f t="shared" si="1387"/>
        <v/>
      </c>
      <c r="OD76" s="40" t="str">
        <f t="shared" si="1387"/>
        <v/>
      </c>
      <c r="OE76" s="40" t="str">
        <f t="shared" si="1387"/>
        <v/>
      </c>
      <c r="OF76" s="40" t="str">
        <f t="shared" si="1387"/>
        <v/>
      </c>
      <c r="OG76" s="40" t="str">
        <f t="shared" si="1387"/>
        <v/>
      </c>
      <c r="OH76" s="40" t="str">
        <f t="shared" si="1387"/>
        <v/>
      </c>
      <c r="OI76" s="40" t="str">
        <f t="shared" si="1387"/>
        <v/>
      </c>
      <c r="OJ76" s="40" t="str">
        <f t="shared" si="1387"/>
        <v/>
      </c>
      <c r="OK76" s="40" t="str">
        <f t="shared" si="1387"/>
        <v/>
      </c>
      <c r="OL76" s="41" t="str">
        <f t="shared" si="1387"/>
        <v/>
      </c>
      <c r="OM76" s="45"/>
      <c r="ON76" s="45"/>
      <c r="OO76" s="45"/>
      <c r="OP76" s="45"/>
      <c r="OQ76" s="45"/>
      <c r="OR76" s="45"/>
      <c r="OS76" s="45"/>
      <c r="OT76" s="45"/>
      <c r="OU76" s="45"/>
      <c r="OV76" s="45"/>
      <c r="OW76" s="45"/>
      <c r="OX76" s="45"/>
      <c r="OY76" s="45"/>
      <c r="OZ76" s="45"/>
      <c r="PA76" s="45"/>
      <c r="PB76" s="45"/>
      <c r="PC76" s="45"/>
      <c r="PD76" s="45"/>
      <c r="PE76" s="45"/>
      <c r="PF76" s="45"/>
      <c r="PG76" s="45"/>
      <c r="PH76" s="45"/>
      <c r="PI76" s="45"/>
      <c r="PJ76" s="45"/>
      <c r="PK76" s="47">
        <f>SUM(OM76:PJ76)</f>
        <v>0</v>
      </c>
      <c r="PL76" s="40" t="str">
        <f t="shared" ref="PL76:QJ76" si="1388">IFERROR(OM76/OM$10,"")</f>
        <v/>
      </c>
      <c r="PM76" s="40" t="str">
        <f t="shared" si="1388"/>
        <v/>
      </c>
      <c r="PN76" s="40" t="str">
        <f t="shared" si="1388"/>
        <v/>
      </c>
      <c r="PO76" s="40" t="str">
        <f t="shared" si="1388"/>
        <v/>
      </c>
      <c r="PP76" s="40" t="str">
        <f t="shared" si="1388"/>
        <v/>
      </c>
      <c r="PQ76" s="40" t="str">
        <f t="shared" si="1388"/>
        <v/>
      </c>
      <c r="PR76" s="40" t="str">
        <f t="shared" si="1388"/>
        <v/>
      </c>
      <c r="PS76" s="40" t="str">
        <f t="shared" si="1388"/>
        <v/>
      </c>
      <c r="PT76" s="40" t="str">
        <f t="shared" si="1388"/>
        <v/>
      </c>
      <c r="PU76" s="40" t="str">
        <f t="shared" si="1388"/>
        <v/>
      </c>
      <c r="PV76" s="40" t="str">
        <f t="shared" si="1388"/>
        <v/>
      </c>
      <c r="PW76" s="40" t="str">
        <f t="shared" si="1388"/>
        <v/>
      </c>
      <c r="PX76" s="40" t="str">
        <f t="shared" si="1388"/>
        <v/>
      </c>
      <c r="PY76" s="40" t="str">
        <f t="shared" si="1388"/>
        <v/>
      </c>
      <c r="PZ76" s="40" t="str">
        <f t="shared" si="1388"/>
        <v/>
      </c>
      <c r="QA76" s="40" t="str">
        <f t="shared" si="1388"/>
        <v/>
      </c>
      <c r="QB76" s="40" t="str">
        <f t="shared" si="1388"/>
        <v/>
      </c>
      <c r="QC76" s="40" t="str">
        <f t="shared" si="1388"/>
        <v/>
      </c>
      <c r="QD76" s="40" t="str">
        <f t="shared" si="1388"/>
        <v/>
      </c>
      <c r="QE76" s="40" t="str">
        <f t="shared" si="1388"/>
        <v/>
      </c>
      <c r="QF76" s="40" t="str">
        <f t="shared" si="1388"/>
        <v/>
      </c>
      <c r="QG76" s="40" t="str">
        <f t="shared" si="1388"/>
        <v/>
      </c>
      <c r="QH76" s="40" t="str">
        <f t="shared" si="1388"/>
        <v/>
      </c>
      <c r="QI76" s="40" t="str">
        <f t="shared" si="1388"/>
        <v/>
      </c>
      <c r="QJ76" s="41" t="str">
        <f t="shared" si="1388"/>
        <v/>
      </c>
      <c r="QK76" s="45"/>
      <c r="QL76" s="45"/>
      <c r="QM76" s="45"/>
      <c r="QN76" s="45"/>
      <c r="QO76" s="45"/>
      <c r="QP76" s="45"/>
      <c r="QQ76" s="45"/>
      <c r="QR76" s="45"/>
      <c r="QS76" s="45"/>
      <c r="QT76" s="45"/>
      <c r="QU76" s="45"/>
      <c r="QV76" s="45"/>
      <c r="QW76" s="45"/>
      <c r="QX76" s="45"/>
      <c r="QY76" s="45"/>
      <c r="QZ76" s="45"/>
      <c r="RA76" s="45"/>
      <c r="RB76" s="45"/>
      <c r="RC76" s="45"/>
      <c r="RD76" s="45"/>
      <c r="RE76" s="45"/>
      <c r="RF76" s="45"/>
      <c r="RG76" s="45"/>
      <c r="RH76" s="45"/>
      <c r="RI76" s="47">
        <f>SUM(QK76:RH76)</f>
        <v>0</v>
      </c>
      <c r="RJ76" s="40" t="str">
        <f t="shared" ref="RJ76:SH76" si="1389">IFERROR(QK76/QK$10,"")</f>
        <v/>
      </c>
      <c r="RK76" s="40" t="str">
        <f t="shared" si="1389"/>
        <v/>
      </c>
      <c r="RL76" s="40" t="str">
        <f t="shared" si="1389"/>
        <v/>
      </c>
      <c r="RM76" s="40" t="str">
        <f t="shared" si="1389"/>
        <v/>
      </c>
      <c r="RN76" s="40" t="str">
        <f t="shared" si="1389"/>
        <v/>
      </c>
      <c r="RO76" s="40" t="str">
        <f t="shared" si="1389"/>
        <v/>
      </c>
      <c r="RP76" s="40" t="str">
        <f t="shared" si="1389"/>
        <v/>
      </c>
      <c r="RQ76" s="40" t="str">
        <f t="shared" si="1389"/>
        <v/>
      </c>
      <c r="RR76" s="40" t="str">
        <f t="shared" si="1389"/>
        <v/>
      </c>
      <c r="RS76" s="40" t="str">
        <f t="shared" si="1389"/>
        <v/>
      </c>
      <c r="RT76" s="40" t="str">
        <f t="shared" si="1389"/>
        <v/>
      </c>
      <c r="RU76" s="40" t="str">
        <f t="shared" si="1389"/>
        <v/>
      </c>
      <c r="RV76" s="40" t="str">
        <f t="shared" si="1389"/>
        <v/>
      </c>
      <c r="RW76" s="40" t="str">
        <f t="shared" si="1389"/>
        <v/>
      </c>
      <c r="RX76" s="40" t="str">
        <f t="shared" si="1389"/>
        <v/>
      </c>
      <c r="RY76" s="40" t="str">
        <f t="shared" si="1389"/>
        <v/>
      </c>
      <c r="RZ76" s="40" t="str">
        <f t="shared" si="1389"/>
        <v/>
      </c>
      <c r="SA76" s="40" t="str">
        <f t="shared" si="1389"/>
        <v/>
      </c>
      <c r="SB76" s="40" t="str">
        <f t="shared" si="1389"/>
        <v/>
      </c>
      <c r="SC76" s="40" t="str">
        <f t="shared" si="1389"/>
        <v/>
      </c>
      <c r="SD76" s="40" t="str">
        <f t="shared" si="1389"/>
        <v/>
      </c>
      <c r="SE76" s="40" t="str">
        <f t="shared" si="1389"/>
        <v/>
      </c>
      <c r="SF76" s="40" t="str">
        <f t="shared" si="1389"/>
        <v/>
      </c>
      <c r="SG76" s="40" t="str">
        <f t="shared" si="1389"/>
        <v/>
      </c>
      <c r="SH76" s="41" t="str">
        <f t="shared" si="1389"/>
        <v/>
      </c>
      <c r="SI76" s="45"/>
      <c r="SJ76" s="45"/>
      <c r="SK76" s="45"/>
      <c r="SL76" s="45"/>
      <c r="SM76" s="45"/>
      <c r="SN76" s="45"/>
      <c r="SO76" s="45"/>
      <c r="SP76" s="45"/>
      <c r="SQ76" s="45"/>
      <c r="SR76" s="45"/>
      <c r="SS76" s="45"/>
      <c r="ST76" s="45"/>
      <c r="SU76" s="45"/>
      <c r="SV76" s="45"/>
      <c r="SW76" s="45"/>
      <c r="SX76" s="45"/>
      <c r="SY76" s="45"/>
      <c r="SZ76" s="45"/>
      <c r="TA76" s="45"/>
      <c r="TB76" s="45"/>
      <c r="TC76" s="45"/>
      <c r="TD76" s="45"/>
      <c r="TE76" s="45"/>
      <c r="TF76" s="45"/>
      <c r="TG76" s="47">
        <f>SUM(SI76:TF76)</f>
        <v>0</v>
      </c>
      <c r="TH76" s="40" t="str">
        <f t="shared" ref="TH76:UA76" si="1390">IFERROR(SI76/SI$10,"")</f>
        <v/>
      </c>
      <c r="TI76" s="40" t="str">
        <f t="shared" si="1390"/>
        <v/>
      </c>
      <c r="TJ76" s="40" t="str">
        <f t="shared" si="1390"/>
        <v/>
      </c>
      <c r="TK76" s="40" t="str">
        <f t="shared" si="1390"/>
        <v/>
      </c>
      <c r="TL76" s="40" t="str">
        <f t="shared" si="1390"/>
        <v/>
      </c>
      <c r="TM76" s="40" t="str">
        <f t="shared" si="1390"/>
        <v/>
      </c>
      <c r="TN76" s="40" t="str">
        <f t="shared" si="1390"/>
        <v/>
      </c>
      <c r="TO76" s="40" t="str">
        <f t="shared" si="1390"/>
        <v/>
      </c>
      <c r="TP76" s="40" t="str">
        <f t="shared" si="1390"/>
        <v/>
      </c>
      <c r="TQ76" s="40" t="str">
        <f t="shared" si="1390"/>
        <v/>
      </c>
      <c r="TR76" s="40" t="str">
        <f t="shared" si="1390"/>
        <v/>
      </c>
      <c r="TS76" s="40" t="str">
        <f t="shared" si="1390"/>
        <v/>
      </c>
      <c r="TT76" s="40" t="str">
        <f t="shared" si="1390"/>
        <v/>
      </c>
      <c r="TU76" s="40" t="str">
        <f t="shared" si="1390"/>
        <v/>
      </c>
      <c r="TV76" s="40" t="str">
        <f t="shared" si="1390"/>
        <v/>
      </c>
      <c r="TW76" s="40" t="str">
        <f t="shared" si="1390"/>
        <v/>
      </c>
      <c r="TX76" s="40" t="str">
        <f t="shared" si="1390"/>
        <v/>
      </c>
      <c r="TY76" s="40" t="str">
        <f t="shared" si="1390"/>
        <v/>
      </c>
      <c r="TZ76" s="40" t="str">
        <f t="shared" si="1390"/>
        <v/>
      </c>
      <c r="UA76" s="40" t="str">
        <f t="shared" si="1390"/>
        <v/>
      </c>
      <c r="UB76" s="40" t="str">
        <f t="shared" ref="UB76:UG76" si="1391">IFERROR(TB76/TB$10,"")</f>
        <v/>
      </c>
      <c r="UC76" s="40" t="str">
        <f t="shared" si="1391"/>
        <v/>
      </c>
      <c r="UD76" s="40" t="str">
        <f t="shared" si="1391"/>
        <v/>
      </c>
      <c r="UE76" s="40" t="str">
        <f t="shared" si="1391"/>
        <v/>
      </c>
      <c r="UF76" s="40" t="str">
        <f t="shared" si="1391"/>
        <v/>
      </c>
      <c r="UG76" s="41" t="str">
        <f t="shared" si="1391"/>
        <v/>
      </c>
      <c r="UH76" s="45"/>
      <c r="UI76" s="45"/>
      <c r="UJ76" s="45"/>
      <c r="UK76" s="45"/>
      <c r="UL76" s="45"/>
      <c r="UM76" s="45"/>
      <c r="UN76" s="45"/>
      <c r="UO76" s="45"/>
      <c r="UP76" s="45"/>
      <c r="UQ76" s="45"/>
      <c r="UR76" s="45"/>
      <c r="US76" s="45"/>
      <c r="UT76" s="45"/>
      <c r="UU76" s="45"/>
      <c r="UV76" s="45"/>
      <c r="UW76" s="45"/>
      <c r="UX76" s="45"/>
      <c r="UY76" s="45"/>
      <c r="UZ76" s="45"/>
      <c r="VA76" s="45"/>
      <c r="VB76" s="45"/>
      <c r="VC76" s="45"/>
      <c r="VD76" s="45"/>
      <c r="VE76" s="45"/>
      <c r="VF76" s="47">
        <f>SUM(UH76:VE76)</f>
        <v>0</v>
      </c>
      <c r="VG76" s="40" t="str">
        <f t="shared" ref="VG76:WE76" si="1392">IFERROR(UH76/UH$10,"")</f>
        <v/>
      </c>
      <c r="VH76" s="40" t="str">
        <f t="shared" si="1392"/>
        <v/>
      </c>
      <c r="VI76" s="40" t="str">
        <f t="shared" si="1392"/>
        <v/>
      </c>
      <c r="VJ76" s="40" t="str">
        <f t="shared" si="1392"/>
        <v/>
      </c>
      <c r="VK76" s="40" t="str">
        <f t="shared" si="1392"/>
        <v/>
      </c>
      <c r="VL76" s="40" t="str">
        <f t="shared" si="1392"/>
        <v/>
      </c>
      <c r="VM76" s="40" t="str">
        <f t="shared" si="1392"/>
        <v/>
      </c>
      <c r="VN76" s="40" t="str">
        <f t="shared" si="1392"/>
        <v/>
      </c>
      <c r="VO76" s="40" t="str">
        <f t="shared" si="1392"/>
        <v/>
      </c>
      <c r="VP76" s="40" t="str">
        <f t="shared" si="1392"/>
        <v/>
      </c>
      <c r="VQ76" s="40" t="str">
        <f t="shared" si="1392"/>
        <v/>
      </c>
      <c r="VR76" s="40" t="str">
        <f t="shared" si="1392"/>
        <v/>
      </c>
      <c r="VS76" s="40" t="str">
        <f t="shared" si="1392"/>
        <v/>
      </c>
      <c r="VT76" s="40" t="str">
        <f t="shared" si="1392"/>
        <v/>
      </c>
      <c r="VU76" s="40" t="str">
        <f t="shared" si="1392"/>
        <v/>
      </c>
      <c r="VV76" s="40" t="str">
        <f t="shared" si="1392"/>
        <v/>
      </c>
      <c r="VW76" s="40" t="str">
        <f t="shared" si="1392"/>
        <v/>
      </c>
      <c r="VX76" s="40" t="str">
        <f t="shared" si="1392"/>
        <v/>
      </c>
      <c r="VY76" s="40" t="str">
        <f t="shared" si="1392"/>
        <v/>
      </c>
      <c r="VZ76" s="40" t="str">
        <f t="shared" si="1392"/>
        <v/>
      </c>
      <c r="WA76" s="40" t="str">
        <f t="shared" si="1392"/>
        <v/>
      </c>
      <c r="WB76" s="40" t="str">
        <f t="shared" si="1392"/>
        <v/>
      </c>
      <c r="WC76" s="40" t="str">
        <f t="shared" si="1392"/>
        <v/>
      </c>
      <c r="WD76" s="40" t="str">
        <f t="shared" si="1392"/>
        <v/>
      </c>
      <c r="WE76" s="41" t="str">
        <f t="shared" si="1392"/>
        <v/>
      </c>
      <c r="WF76" s="45">
        <f t="shared" ref="WF76:XC76" si="1393">SUMIF($C$2:$WE$2,WF$2,$C76:$WE76)</f>
        <v>0</v>
      </c>
      <c r="WG76" s="45">
        <f t="shared" si="1393"/>
        <v>0</v>
      </c>
      <c r="WH76" s="45">
        <f t="shared" si="1393"/>
        <v>0</v>
      </c>
      <c r="WI76" s="45">
        <f t="shared" si="1393"/>
        <v>0</v>
      </c>
      <c r="WJ76" s="45">
        <f t="shared" si="1393"/>
        <v>0</v>
      </c>
      <c r="WK76" s="45">
        <f t="shared" si="1393"/>
        <v>0</v>
      </c>
      <c r="WL76" s="45">
        <f t="shared" si="1393"/>
        <v>0</v>
      </c>
      <c r="WM76" s="45">
        <f t="shared" si="1393"/>
        <v>0</v>
      </c>
      <c r="WN76" s="45">
        <f t="shared" si="1393"/>
        <v>0</v>
      </c>
      <c r="WO76" s="45">
        <f t="shared" si="1393"/>
        <v>0</v>
      </c>
      <c r="WP76" s="45">
        <f t="shared" si="1393"/>
        <v>0</v>
      </c>
      <c r="WQ76" s="45">
        <f t="shared" si="1393"/>
        <v>0</v>
      </c>
      <c r="WR76" s="45">
        <f t="shared" si="1393"/>
        <v>0</v>
      </c>
      <c r="WS76" s="45">
        <f t="shared" si="1393"/>
        <v>0</v>
      </c>
      <c r="WT76" s="45">
        <f t="shared" si="1393"/>
        <v>0</v>
      </c>
      <c r="WU76" s="45">
        <f t="shared" si="1393"/>
        <v>0</v>
      </c>
      <c r="WV76" s="45">
        <f t="shared" si="1393"/>
        <v>0</v>
      </c>
      <c r="WW76" s="45">
        <f t="shared" si="1393"/>
        <v>0</v>
      </c>
      <c r="WX76" s="45">
        <f t="shared" si="1393"/>
        <v>0</v>
      </c>
      <c r="WY76" s="45">
        <f t="shared" si="1393"/>
        <v>0</v>
      </c>
      <c r="WZ76" s="45">
        <f t="shared" si="1393"/>
        <v>0</v>
      </c>
      <c r="XA76" s="45">
        <f t="shared" si="1393"/>
        <v>0</v>
      </c>
      <c r="XB76" s="45">
        <f t="shared" si="1393"/>
        <v>0</v>
      </c>
      <c r="XC76" s="45">
        <f t="shared" si="1393"/>
        <v>0</v>
      </c>
      <c r="XD76" s="47">
        <f>SUM(WF76:XC76)</f>
        <v>0</v>
      </c>
      <c r="XE76" s="40">
        <f t="shared" ref="XE76:YC76" si="1394">IFERROR(WF76/WF$10,"")</f>
        <v>0</v>
      </c>
      <c r="XF76" s="40">
        <f t="shared" si="1394"/>
        <v>0</v>
      </c>
      <c r="XG76" s="40">
        <f t="shared" si="1394"/>
        <v>0</v>
      </c>
      <c r="XH76" s="40">
        <f t="shared" si="1394"/>
        <v>0</v>
      </c>
      <c r="XI76" s="40">
        <f t="shared" si="1394"/>
        <v>0</v>
      </c>
      <c r="XJ76" s="40">
        <f t="shared" si="1394"/>
        <v>0</v>
      </c>
      <c r="XK76" s="40">
        <f t="shared" si="1394"/>
        <v>0</v>
      </c>
      <c r="XL76" s="40">
        <f t="shared" si="1394"/>
        <v>0</v>
      </c>
      <c r="XM76" s="40">
        <f t="shared" si="1394"/>
        <v>0</v>
      </c>
      <c r="XN76" s="40">
        <f t="shared" si="1394"/>
        <v>0</v>
      </c>
      <c r="XO76" s="40">
        <f t="shared" si="1394"/>
        <v>0</v>
      </c>
      <c r="XP76" s="40">
        <f t="shared" si="1394"/>
        <v>0</v>
      </c>
      <c r="XQ76" s="40">
        <f t="shared" si="1394"/>
        <v>0</v>
      </c>
      <c r="XR76" s="40">
        <f t="shared" si="1394"/>
        <v>0</v>
      </c>
      <c r="XS76" s="40">
        <f t="shared" si="1394"/>
        <v>0</v>
      </c>
      <c r="XT76" s="40">
        <f t="shared" si="1394"/>
        <v>0</v>
      </c>
      <c r="XU76" s="40">
        <f t="shared" si="1394"/>
        <v>0</v>
      </c>
      <c r="XV76" s="40">
        <f t="shared" si="1394"/>
        <v>0</v>
      </c>
      <c r="XW76" s="40">
        <f t="shared" si="1394"/>
        <v>0</v>
      </c>
      <c r="XX76" s="40">
        <f t="shared" si="1394"/>
        <v>0</v>
      </c>
      <c r="XY76" s="40">
        <f t="shared" si="1394"/>
        <v>0</v>
      </c>
      <c r="XZ76" s="40">
        <f t="shared" si="1394"/>
        <v>0</v>
      </c>
      <c r="YA76" s="40">
        <f t="shared" si="1394"/>
        <v>0</v>
      </c>
      <c r="YB76" s="40" t="str">
        <f t="shared" si="1394"/>
        <v/>
      </c>
      <c r="YC76" s="41">
        <f t="shared" si="1394"/>
        <v>0</v>
      </c>
    </row>
    <row r="77" s="18" customFormat="1" customHeight="1" spans="1:653">
      <c r="A77" s="88"/>
      <c r="B77" s="89" t="s">
        <v>132</v>
      </c>
      <c r="C77" s="45">
        <f t="shared" ref="C77:K77" si="1395">C10*3%</f>
        <v>9225.22560000075</v>
      </c>
      <c r="D77" s="45">
        <f t="shared" si="1395"/>
        <v>499.1769</v>
      </c>
      <c r="E77" s="45">
        <f t="shared" si="1395"/>
        <v>5376.11159999971</v>
      </c>
      <c r="F77" s="45">
        <f t="shared" si="1395"/>
        <v>4277.04359999979</v>
      </c>
      <c r="G77" s="45">
        <f t="shared" si="1395"/>
        <v>2578.82609999997</v>
      </c>
      <c r="H77" s="45">
        <f t="shared" si="1395"/>
        <v>4428.64319999996</v>
      </c>
      <c r="I77" s="45">
        <f t="shared" si="1395"/>
        <v>13103.8407000004</v>
      </c>
      <c r="J77" s="45">
        <f t="shared" si="1395"/>
        <v>1640.12970000006</v>
      </c>
      <c r="K77" s="45">
        <f t="shared" si="1395"/>
        <v>1829.43359999993</v>
      </c>
      <c r="L77" s="46">
        <f>L10*0.03</f>
        <v>10092.5901000005</v>
      </c>
      <c r="M77" s="45">
        <f>M10*1.5%</f>
        <v>409.8339</v>
      </c>
      <c r="N77" s="45">
        <f>N10*1.5%</f>
        <v>690.05295</v>
      </c>
      <c r="O77" s="45">
        <f>O10*3%</f>
        <v>59.3733</v>
      </c>
      <c r="P77" s="45">
        <f>P10*1.5%</f>
        <v>1693.25624999997</v>
      </c>
      <c r="Q77" s="46">
        <f>Q10*0.03</f>
        <v>8899.31549999943</v>
      </c>
      <c r="R77" s="45">
        <f>R10*3%</f>
        <v>1057.1376</v>
      </c>
      <c r="S77" s="40" t="str">
        <f>IFERROR(#REF!/#REF!,"")</f>
        <v/>
      </c>
      <c r="T77" s="45">
        <f>T10*0.03</f>
        <v>8595.72509999991</v>
      </c>
      <c r="U77" s="45">
        <f>U10*0.03</f>
        <v>6127.22159999977</v>
      </c>
      <c r="V77" s="45">
        <f>V10*0.03</f>
        <v>2628.59609999993</v>
      </c>
      <c r="W77" s="45"/>
      <c r="X77" s="46">
        <f>X10*0.03</f>
        <v>0</v>
      </c>
      <c r="Y77" s="45"/>
      <c r="Z77" s="45"/>
      <c r="AA77" s="47">
        <f>SUM(C77:Z77)</f>
        <v>83211.5334</v>
      </c>
      <c r="AB77" s="40">
        <f t="shared" ref="AB77:AZ77" si="1396">IFERROR(C77/C$10,"")</f>
        <v>0.03</v>
      </c>
      <c r="AC77" s="40">
        <f t="shared" si="1396"/>
        <v>0.03</v>
      </c>
      <c r="AD77" s="40">
        <f t="shared" si="1396"/>
        <v>0.03</v>
      </c>
      <c r="AE77" s="40">
        <f t="shared" si="1396"/>
        <v>0.03</v>
      </c>
      <c r="AF77" s="40">
        <f t="shared" si="1396"/>
        <v>0.03</v>
      </c>
      <c r="AG77" s="40">
        <f t="shared" si="1396"/>
        <v>0.03</v>
      </c>
      <c r="AH77" s="40">
        <f t="shared" si="1396"/>
        <v>0.03</v>
      </c>
      <c r="AI77" s="40">
        <f t="shared" si="1396"/>
        <v>0.03</v>
      </c>
      <c r="AJ77" s="40">
        <f t="shared" si="1396"/>
        <v>0.03</v>
      </c>
      <c r="AK77" s="40">
        <f t="shared" si="1396"/>
        <v>0.03</v>
      </c>
      <c r="AL77" s="40">
        <f t="shared" si="1396"/>
        <v>0.015</v>
      </c>
      <c r="AM77" s="40">
        <f t="shared" si="1396"/>
        <v>0.015</v>
      </c>
      <c r="AN77" s="40">
        <f t="shared" si="1396"/>
        <v>0.03</v>
      </c>
      <c r="AO77" s="40">
        <f t="shared" si="1396"/>
        <v>0.015</v>
      </c>
      <c r="AP77" s="40">
        <f t="shared" si="1396"/>
        <v>0.03</v>
      </c>
      <c r="AQ77" s="40">
        <f t="shared" si="1396"/>
        <v>0.03</v>
      </c>
      <c r="AR77" s="40" t="str">
        <f t="shared" si="1396"/>
        <v/>
      </c>
      <c r="AS77" s="40">
        <f t="shared" si="1396"/>
        <v>0.03</v>
      </c>
      <c r="AT77" s="40">
        <f t="shared" si="1396"/>
        <v>0.03</v>
      </c>
      <c r="AU77" s="40">
        <f t="shared" si="1396"/>
        <v>0.03</v>
      </c>
      <c r="AV77" s="40" t="str">
        <f t="shared" si="1396"/>
        <v/>
      </c>
      <c r="AW77" s="40" t="str">
        <f t="shared" si="1396"/>
        <v/>
      </c>
      <c r="AX77" s="40" t="str">
        <f t="shared" si="1396"/>
        <v/>
      </c>
      <c r="AY77" s="40" t="str">
        <f t="shared" si="1396"/>
        <v/>
      </c>
      <c r="AZ77" s="41">
        <f t="shared" si="1396"/>
        <v>0.0290257007361687</v>
      </c>
      <c r="BA77" s="45">
        <f t="shared" ref="BA77:BI77" si="1397">BA10*3%</f>
        <v>5965.77899999953</v>
      </c>
      <c r="BB77" s="45">
        <f t="shared" si="1397"/>
        <v>333.179099999997</v>
      </c>
      <c r="BC77" s="45">
        <f t="shared" si="1397"/>
        <v>4259.71739999974</v>
      </c>
      <c r="BD77" s="45">
        <f t="shared" si="1397"/>
        <v>2846.92739999994</v>
      </c>
      <c r="BE77" s="45">
        <f t="shared" si="1397"/>
        <v>1991.78429999997</v>
      </c>
      <c r="BF77" s="45">
        <f t="shared" si="1397"/>
        <v>3365.96789999993</v>
      </c>
      <c r="BG77" s="45">
        <f t="shared" si="1397"/>
        <v>8198.4936</v>
      </c>
      <c r="BH77" s="45">
        <f t="shared" si="1397"/>
        <v>1324.73100000005</v>
      </c>
      <c r="BI77" s="45">
        <f t="shared" si="1397"/>
        <v>927.0606</v>
      </c>
      <c r="BJ77" s="46">
        <f>BJ10*0.03</f>
        <v>5360.29949999964</v>
      </c>
      <c r="BK77" s="45">
        <f>BK10*1.5%</f>
        <v>258.39975</v>
      </c>
      <c r="BL77" s="45">
        <f>BL10*1.5%</f>
        <v>345.15315</v>
      </c>
      <c r="BM77" s="45">
        <f>BM10*3%</f>
        <v>22.881</v>
      </c>
      <c r="BN77" s="45">
        <f>BN10*1.5%</f>
        <v>1001.71425</v>
      </c>
      <c r="BO77" s="46">
        <f>BO10*0.03</f>
        <v>7191.49469999958</v>
      </c>
      <c r="BP77" s="45">
        <f>BP10*3%</f>
        <v>504.5328</v>
      </c>
      <c r="BQ77" s="40" t="str">
        <f>IFERROR(#REF!/#REF!,"")</f>
        <v/>
      </c>
      <c r="BR77" s="46">
        <f>BR10*0.03</f>
        <v>6226.69919999991</v>
      </c>
      <c r="BS77" s="46">
        <f>BS10*0.03</f>
        <v>5963.15429999977</v>
      </c>
      <c r="BT77" s="46">
        <f>BT10*0.03</f>
        <v>1998.74279999996</v>
      </c>
      <c r="BU77" s="45"/>
      <c r="BV77" s="45"/>
      <c r="BW77" s="45"/>
      <c r="BX77" s="45"/>
      <c r="BY77" s="47">
        <f>SUM(BA77:BX77)</f>
        <v>58086.711749998</v>
      </c>
      <c r="BZ77" s="40">
        <f t="shared" ref="BZ77:CX77" si="1398">IFERROR(BA77/BA$10,"")</f>
        <v>0.03</v>
      </c>
      <c r="CA77" s="40">
        <f t="shared" si="1398"/>
        <v>0.03</v>
      </c>
      <c r="CB77" s="40">
        <f t="shared" si="1398"/>
        <v>0.03</v>
      </c>
      <c r="CC77" s="40">
        <f t="shared" si="1398"/>
        <v>0.03</v>
      </c>
      <c r="CD77" s="40">
        <f t="shared" si="1398"/>
        <v>0.03</v>
      </c>
      <c r="CE77" s="40">
        <f t="shared" si="1398"/>
        <v>0.03</v>
      </c>
      <c r="CF77" s="40">
        <f t="shared" si="1398"/>
        <v>0.03</v>
      </c>
      <c r="CG77" s="40">
        <f t="shared" si="1398"/>
        <v>0.03</v>
      </c>
      <c r="CH77" s="40">
        <f t="shared" si="1398"/>
        <v>0.03</v>
      </c>
      <c r="CI77" s="40">
        <f t="shared" si="1398"/>
        <v>0.03</v>
      </c>
      <c r="CJ77" s="40">
        <f t="shared" si="1398"/>
        <v>0.015</v>
      </c>
      <c r="CK77" s="40">
        <f t="shared" si="1398"/>
        <v>0.015</v>
      </c>
      <c r="CL77" s="40">
        <f t="shared" si="1398"/>
        <v>0.03</v>
      </c>
      <c r="CM77" s="40">
        <f t="shared" si="1398"/>
        <v>0.015</v>
      </c>
      <c r="CN77" s="40">
        <f t="shared" si="1398"/>
        <v>0.03</v>
      </c>
      <c r="CO77" s="40">
        <f t="shared" si="1398"/>
        <v>0.03</v>
      </c>
      <c r="CP77" s="40" t="str">
        <f t="shared" si="1398"/>
        <v/>
      </c>
      <c r="CQ77" s="40">
        <f t="shared" si="1398"/>
        <v>0.03</v>
      </c>
      <c r="CR77" s="40">
        <f t="shared" si="1398"/>
        <v>0.03</v>
      </c>
      <c r="CS77" s="40">
        <f t="shared" si="1398"/>
        <v>0.03</v>
      </c>
      <c r="CT77" s="40" t="str">
        <f t="shared" si="1398"/>
        <v/>
      </c>
      <c r="CU77" s="40" t="str">
        <f t="shared" si="1398"/>
        <v/>
      </c>
      <c r="CV77" s="40" t="str">
        <f t="shared" si="1398"/>
        <v/>
      </c>
      <c r="CW77" s="40" t="str">
        <f t="shared" si="1398"/>
        <v/>
      </c>
      <c r="CX77" s="41">
        <f t="shared" si="1398"/>
        <v>0.0291932246947169</v>
      </c>
      <c r="CY77" s="45">
        <f t="shared" ref="CY77:DG77" si="1399">CY10*3%</f>
        <v>11384.5254000014</v>
      </c>
      <c r="CZ77" s="45">
        <f t="shared" si="1399"/>
        <v>1529.52360000003</v>
      </c>
      <c r="DA77" s="45">
        <f t="shared" si="1399"/>
        <v>10383.3771000015</v>
      </c>
      <c r="DB77" s="45">
        <f t="shared" si="1399"/>
        <v>7645.51799999965</v>
      </c>
      <c r="DC77" s="45">
        <f t="shared" si="1399"/>
        <v>3566.14589999984</v>
      </c>
      <c r="DD77" s="45">
        <f t="shared" si="1399"/>
        <v>7056.2856</v>
      </c>
      <c r="DE77" s="45">
        <f t="shared" si="1399"/>
        <v>15724.7649000009</v>
      </c>
      <c r="DF77" s="45">
        <f t="shared" si="1399"/>
        <v>4403.28869999974</v>
      </c>
      <c r="DG77" s="45">
        <f t="shared" si="1399"/>
        <v>2161.65959999994</v>
      </c>
      <c r="DH77" s="46">
        <f>DH10*0.03</f>
        <v>9490.18590000057</v>
      </c>
      <c r="DI77" s="45">
        <f>DI10*1.5%</f>
        <v>707.35695</v>
      </c>
      <c r="DJ77" s="45">
        <f>DJ10*1.5%</f>
        <v>1083.16455</v>
      </c>
      <c r="DK77" s="45">
        <f>DK10*3%</f>
        <v>10.9743</v>
      </c>
      <c r="DL77" s="45">
        <f>DL10*1.5%</f>
        <v>2266.23329999997</v>
      </c>
      <c r="DM77" s="46">
        <f>DM10*0.03</f>
        <v>15961.8300000013</v>
      </c>
      <c r="DN77" s="45">
        <f>DN10*3%</f>
        <v>516.6159</v>
      </c>
      <c r="DO77" s="46">
        <f>DO10*3%</f>
        <v>989.477100000006</v>
      </c>
      <c r="DP77" s="46">
        <f>DP10*0.03</f>
        <v>13411.6719000004</v>
      </c>
      <c r="DQ77" s="46">
        <f>DQ10*0.03</f>
        <v>9639.72600000021</v>
      </c>
      <c r="DR77" s="46">
        <f>DR10*0.03</f>
        <v>4330.58789999983</v>
      </c>
      <c r="DS77" s="45"/>
      <c r="DT77" s="45"/>
      <c r="DU77" s="45"/>
      <c r="DV77" s="45"/>
      <c r="DW77" s="47">
        <f>SUM(CY77:DV77)</f>
        <v>122262.912600005</v>
      </c>
      <c r="DX77" s="40">
        <f t="shared" ref="DX77:EV77" si="1400">IFERROR(CY77/CY$10,"")</f>
        <v>0.03</v>
      </c>
      <c r="DY77" s="40">
        <f t="shared" si="1400"/>
        <v>0.03</v>
      </c>
      <c r="DZ77" s="40">
        <f t="shared" si="1400"/>
        <v>0.03</v>
      </c>
      <c r="EA77" s="40">
        <f t="shared" si="1400"/>
        <v>0.03</v>
      </c>
      <c r="EB77" s="40">
        <f t="shared" si="1400"/>
        <v>0.03</v>
      </c>
      <c r="EC77" s="40">
        <f t="shared" si="1400"/>
        <v>0.03</v>
      </c>
      <c r="ED77" s="40">
        <f t="shared" si="1400"/>
        <v>0.03</v>
      </c>
      <c r="EE77" s="40">
        <f t="shared" si="1400"/>
        <v>0.03</v>
      </c>
      <c r="EF77" s="40">
        <f t="shared" si="1400"/>
        <v>0.03</v>
      </c>
      <c r="EG77" s="40">
        <f t="shared" si="1400"/>
        <v>0.03</v>
      </c>
      <c r="EH77" s="40">
        <f t="shared" si="1400"/>
        <v>0.015</v>
      </c>
      <c r="EI77" s="40">
        <f t="shared" si="1400"/>
        <v>0.015</v>
      </c>
      <c r="EJ77" s="40">
        <f t="shared" si="1400"/>
        <v>0.03</v>
      </c>
      <c r="EK77" s="40">
        <f t="shared" si="1400"/>
        <v>0.015</v>
      </c>
      <c r="EL77" s="40">
        <f t="shared" si="1400"/>
        <v>0.03</v>
      </c>
      <c r="EM77" s="40">
        <f t="shared" si="1400"/>
        <v>0.03</v>
      </c>
      <c r="EN77" s="40">
        <f t="shared" si="1400"/>
        <v>0.03</v>
      </c>
      <c r="EO77" s="40">
        <f t="shared" si="1400"/>
        <v>0.03</v>
      </c>
      <c r="EP77" s="40">
        <f t="shared" si="1400"/>
        <v>0.03</v>
      </c>
      <c r="EQ77" s="40">
        <f t="shared" si="1400"/>
        <v>0.03</v>
      </c>
      <c r="ER77" s="40" t="str">
        <f t="shared" si="1400"/>
        <v/>
      </c>
      <c r="ES77" s="40" t="str">
        <f t="shared" si="1400"/>
        <v/>
      </c>
      <c r="ET77" s="40" t="str">
        <f t="shared" si="1400"/>
        <v/>
      </c>
      <c r="EU77" s="40" t="str">
        <f t="shared" si="1400"/>
        <v/>
      </c>
      <c r="EV77" s="41">
        <f t="shared" si="1400"/>
        <v>0.0290365503131463</v>
      </c>
      <c r="EW77" s="45">
        <f t="shared" ref="EW77:FE77" si="1401">EW10*3%</f>
        <v>9330.48480000078</v>
      </c>
      <c r="EX77" s="45">
        <f t="shared" si="1401"/>
        <v>1023.72600000001</v>
      </c>
      <c r="EY77" s="45">
        <f t="shared" si="1401"/>
        <v>8657.25720000009</v>
      </c>
      <c r="EZ77" s="45">
        <f t="shared" si="1401"/>
        <v>8920.53209999972</v>
      </c>
      <c r="FA77" s="45">
        <f t="shared" si="1401"/>
        <v>2258.6205</v>
      </c>
      <c r="FB77" s="45">
        <f t="shared" si="1401"/>
        <v>5794.82040000006</v>
      </c>
      <c r="FC77" s="45">
        <f t="shared" si="1401"/>
        <v>13359.8061000002</v>
      </c>
      <c r="FD77" s="45">
        <f t="shared" si="1401"/>
        <v>1643.53050000005</v>
      </c>
      <c r="FE77" s="45">
        <f t="shared" si="1401"/>
        <v>2465.76599999991</v>
      </c>
      <c r="FF77" s="46">
        <f>FF10*0.03</f>
        <v>10924.4817000011</v>
      </c>
      <c r="FG77" s="45">
        <f>FG10*1.5%</f>
        <v>688.4049</v>
      </c>
      <c r="FH77" s="45">
        <f>FH10*1.5%</f>
        <v>834.17205</v>
      </c>
      <c r="FI77" s="45">
        <f>FI10*3%</f>
        <v>2.664</v>
      </c>
      <c r="FJ77" s="45">
        <f>FJ10*1.5%</f>
        <v>2135.55029999997</v>
      </c>
      <c r="FK77" s="46">
        <f>FK10*0.03</f>
        <v>15517.9359000017</v>
      </c>
      <c r="FL77" s="45">
        <f>FL10*3%</f>
        <v>66.0441</v>
      </c>
      <c r="FM77" s="45"/>
      <c r="FN77" s="46">
        <f>FN10*0.03</f>
        <v>11688.6366000002</v>
      </c>
      <c r="FO77" s="46">
        <f>FO10*0.03</f>
        <v>10181.6403000005</v>
      </c>
      <c r="FP77" s="46">
        <f>FP10*0.03</f>
        <v>3945.13889999986</v>
      </c>
      <c r="FQ77" s="45"/>
      <c r="FR77" s="45"/>
      <c r="FS77" s="45"/>
      <c r="FT77" s="45"/>
      <c r="FU77" s="47">
        <f>SUM(EW77:FT77)</f>
        <v>109439.212350004</v>
      </c>
      <c r="FV77" s="40">
        <f t="shared" ref="FV77:GT77" si="1402">IFERROR(EW77/EW$10,"")</f>
        <v>0.03</v>
      </c>
      <c r="FW77" s="40">
        <f t="shared" si="1402"/>
        <v>0.03</v>
      </c>
      <c r="FX77" s="40">
        <f t="shared" si="1402"/>
        <v>0.03</v>
      </c>
      <c r="FY77" s="40">
        <f t="shared" si="1402"/>
        <v>0.03</v>
      </c>
      <c r="FZ77" s="40">
        <f t="shared" si="1402"/>
        <v>0.03</v>
      </c>
      <c r="GA77" s="40">
        <f t="shared" si="1402"/>
        <v>0.03</v>
      </c>
      <c r="GB77" s="40">
        <f t="shared" si="1402"/>
        <v>0.03</v>
      </c>
      <c r="GC77" s="40">
        <f t="shared" si="1402"/>
        <v>0.03</v>
      </c>
      <c r="GD77" s="40">
        <f t="shared" si="1402"/>
        <v>0.03</v>
      </c>
      <c r="GE77" s="40">
        <f t="shared" si="1402"/>
        <v>0.03</v>
      </c>
      <c r="GF77" s="40">
        <f t="shared" si="1402"/>
        <v>0.015</v>
      </c>
      <c r="GG77" s="40">
        <f t="shared" si="1402"/>
        <v>0.015</v>
      </c>
      <c r="GH77" s="40">
        <f t="shared" si="1402"/>
        <v>0.03</v>
      </c>
      <c r="GI77" s="40">
        <f t="shared" si="1402"/>
        <v>0.015</v>
      </c>
      <c r="GJ77" s="40">
        <f t="shared" si="1402"/>
        <v>0.03</v>
      </c>
      <c r="GK77" s="40">
        <f t="shared" si="1402"/>
        <v>0.03</v>
      </c>
      <c r="GL77" s="40">
        <f t="shared" si="1402"/>
        <v>0</v>
      </c>
      <c r="GM77" s="40">
        <f t="shared" si="1402"/>
        <v>0.03</v>
      </c>
      <c r="GN77" s="40">
        <f t="shared" si="1402"/>
        <v>0.03</v>
      </c>
      <c r="GO77" s="40">
        <f t="shared" si="1402"/>
        <v>0.03</v>
      </c>
      <c r="GP77" s="40" t="str">
        <f t="shared" si="1402"/>
        <v/>
      </c>
      <c r="GQ77" s="40" t="str">
        <f t="shared" si="1402"/>
        <v/>
      </c>
      <c r="GR77" s="40" t="str">
        <f t="shared" si="1402"/>
        <v/>
      </c>
      <c r="GS77" s="40" t="str">
        <f t="shared" si="1402"/>
        <v/>
      </c>
      <c r="GT77" s="41">
        <f t="shared" si="1402"/>
        <v>0.0283077019137805</v>
      </c>
      <c r="GU77" s="45">
        <f t="shared" ref="GU77:HC77" si="1403">GU10*3%</f>
        <v>7987.54590000023</v>
      </c>
      <c r="GV77" s="45">
        <f t="shared" si="1403"/>
        <v>685.920600000009</v>
      </c>
      <c r="GW77" s="45">
        <f t="shared" si="1403"/>
        <v>6160.41119999997</v>
      </c>
      <c r="GX77" s="45">
        <f t="shared" si="1403"/>
        <v>7985.97599999978</v>
      </c>
      <c r="GY77" s="45">
        <f t="shared" si="1403"/>
        <v>1206.46560000001</v>
      </c>
      <c r="GZ77" s="45">
        <f t="shared" si="1403"/>
        <v>5349.64980000018</v>
      </c>
      <c r="HA77" s="45">
        <f t="shared" si="1403"/>
        <v>14048.8329</v>
      </c>
      <c r="HB77" s="45">
        <f t="shared" si="1403"/>
        <v>400.871999999997</v>
      </c>
      <c r="HC77" s="45">
        <f t="shared" si="1403"/>
        <v>4097.1297</v>
      </c>
      <c r="HD77" s="46">
        <f>HD10*0.03</f>
        <v>11665.5510000014</v>
      </c>
      <c r="HE77" s="45">
        <f>HE10*1.5%</f>
        <v>712.2807</v>
      </c>
      <c r="HF77" s="45">
        <f>HF10*1.5%</f>
        <v>677.290800000001</v>
      </c>
      <c r="HG77" s="45">
        <f>HG10*0.03</f>
        <v>0</v>
      </c>
      <c r="HH77" s="45">
        <f>HH10*1.5%</f>
        <v>1943.79645</v>
      </c>
      <c r="HI77" s="46">
        <f>HI10*0.03</f>
        <v>15885.6072000022</v>
      </c>
      <c r="HJ77" s="45">
        <f>HJ10*3%</f>
        <v>9.21</v>
      </c>
      <c r="HK77" s="46">
        <f>HK10*3%</f>
        <v>2442.99569999994</v>
      </c>
      <c r="HL77" s="46">
        <f>HL10*0.03</f>
        <v>12858.0108000007</v>
      </c>
      <c r="HM77" s="46">
        <f>HM10*0.03</f>
        <v>9567.81060000009</v>
      </c>
      <c r="HN77" s="46">
        <f>HN10*0.03</f>
        <v>4294.41329999986</v>
      </c>
      <c r="HO77" s="46">
        <f>HO10*3%</f>
        <v>13.0374</v>
      </c>
      <c r="HP77" s="46">
        <f>HP10*0.03</f>
        <v>3255.9044999999</v>
      </c>
      <c r="HQ77" s="45"/>
      <c r="HR77" s="45"/>
      <c r="HS77" s="47">
        <f>SUM(GU77:HR77)</f>
        <v>111248.712150004</v>
      </c>
      <c r="HT77" s="40">
        <f t="shared" ref="HT77:IR77" si="1404">IFERROR(GU77/GU$10,"")</f>
        <v>0.03</v>
      </c>
      <c r="HU77" s="40">
        <f t="shared" si="1404"/>
        <v>0.03</v>
      </c>
      <c r="HV77" s="40">
        <f t="shared" si="1404"/>
        <v>0.03</v>
      </c>
      <c r="HW77" s="40">
        <f t="shared" si="1404"/>
        <v>0.03</v>
      </c>
      <c r="HX77" s="40">
        <f t="shared" si="1404"/>
        <v>0.03</v>
      </c>
      <c r="HY77" s="40">
        <f t="shared" si="1404"/>
        <v>0.03</v>
      </c>
      <c r="HZ77" s="40">
        <f t="shared" si="1404"/>
        <v>0.03</v>
      </c>
      <c r="IA77" s="40">
        <f t="shared" si="1404"/>
        <v>0.03</v>
      </c>
      <c r="IB77" s="40">
        <f t="shared" si="1404"/>
        <v>0.03</v>
      </c>
      <c r="IC77" s="40">
        <f t="shared" si="1404"/>
        <v>0.03</v>
      </c>
      <c r="ID77" s="40">
        <f t="shared" si="1404"/>
        <v>0.015</v>
      </c>
      <c r="IE77" s="40">
        <f t="shared" si="1404"/>
        <v>0.015</v>
      </c>
      <c r="IF77" s="40" t="str">
        <f t="shared" si="1404"/>
        <v/>
      </c>
      <c r="IG77" s="40">
        <f t="shared" si="1404"/>
        <v>0.015</v>
      </c>
      <c r="IH77" s="40">
        <f t="shared" si="1404"/>
        <v>0.03</v>
      </c>
      <c r="II77" s="40">
        <f t="shared" si="1404"/>
        <v>0.03</v>
      </c>
      <c r="IJ77" s="40">
        <f t="shared" si="1404"/>
        <v>0.03</v>
      </c>
      <c r="IK77" s="40">
        <f t="shared" si="1404"/>
        <v>0.03</v>
      </c>
      <c r="IL77" s="40">
        <f t="shared" si="1404"/>
        <v>0.03</v>
      </c>
      <c r="IM77" s="40">
        <f t="shared" si="1404"/>
        <v>0.03</v>
      </c>
      <c r="IN77" s="40">
        <f t="shared" si="1404"/>
        <v>0.03</v>
      </c>
      <c r="IO77" s="40">
        <f t="shared" si="1404"/>
        <v>0.03</v>
      </c>
      <c r="IP77" s="40" t="str">
        <f t="shared" si="1404"/>
        <v/>
      </c>
      <c r="IQ77" s="40" t="str">
        <f t="shared" si="1404"/>
        <v/>
      </c>
      <c r="IR77" s="41">
        <f t="shared" si="1404"/>
        <v>0.0291272541185086</v>
      </c>
      <c r="IS77" s="45">
        <f t="shared" ref="IS77:JA77" si="1405">IS10*3%</f>
        <v>7264.19699999992</v>
      </c>
      <c r="IT77" s="45">
        <f t="shared" si="1405"/>
        <v>562.207200000003</v>
      </c>
      <c r="IU77" s="45">
        <f t="shared" si="1405"/>
        <v>5050.26659999927</v>
      </c>
      <c r="IV77" s="45">
        <f t="shared" si="1405"/>
        <v>6200.25899999963</v>
      </c>
      <c r="IW77" s="45">
        <f t="shared" si="1405"/>
        <v>1113.75060000001</v>
      </c>
      <c r="IX77" s="45">
        <f t="shared" si="1405"/>
        <v>6011.94300000027</v>
      </c>
      <c r="IY77" s="45">
        <f t="shared" si="1405"/>
        <v>12742.5285000004</v>
      </c>
      <c r="IZ77" s="45">
        <f t="shared" si="1405"/>
        <v>416.267700000003</v>
      </c>
      <c r="JA77" s="45">
        <f t="shared" si="1405"/>
        <v>3889.92389999997</v>
      </c>
      <c r="JB77" s="46">
        <f>JB10*0.085</f>
        <v>28633.6100000022</v>
      </c>
      <c r="JC77" s="45">
        <f>JC10*1.5%</f>
        <v>537.9228</v>
      </c>
      <c r="JD77" s="45">
        <f>JD10*1.5%</f>
        <v>369.765</v>
      </c>
      <c r="JE77" s="45">
        <f>JE10*0.03</f>
        <v>0</v>
      </c>
      <c r="JF77" s="45">
        <f>JF10*1.5%</f>
        <v>1838.04809999997</v>
      </c>
      <c r="JG77" s="46">
        <f>JG10*0.03</f>
        <v>12292.5042000002</v>
      </c>
      <c r="JH77" s="45">
        <f>JH10*0.03</f>
        <v>0</v>
      </c>
      <c r="JI77" s="46">
        <f>JI10*3%</f>
        <v>2933.93339999997</v>
      </c>
      <c r="JJ77" s="46">
        <f>JJ10*0.03</f>
        <v>11797.0011000005</v>
      </c>
      <c r="JK77" s="46">
        <f>JK10*0.03</f>
        <v>6626.57010000012</v>
      </c>
      <c r="JL77" s="46">
        <f>JL10*0.03</f>
        <v>5790.2270999999</v>
      </c>
      <c r="JM77" s="46">
        <f>JM10*3%</f>
        <v>202.5564</v>
      </c>
      <c r="JN77" s="46">
        <f>JN10*0.03</f>
        <v>3168.49199999993</v>
      </c>
      <c r="JO77" s="45">
        <f>JO10*3%</f>
        <v>864.058800000006</v>
      </c>
      <c r="JP77" s="45"/>
      <c r="JQ77" s="47">
        <f>SUM(IS77:JP77)</f>
        <v>118306.032500002</v>
      </c>
      <c r="JR77" s="40">
        <f t="shared" ref="JR77:KP77" si="1406">IFERROR(IS77/IS$10,"")</f>
        <v>0.03</v>
      </c>
      <c r="JS77" s="40">
        <f t="shared" si="1406"/>
        <v>0.03</v>
      </c>
      <c r="JT77" s="40">
        <f t="shared" si="1406"/>
        <v>0.03</v>
      </c>
      <c r="JU77" s="40">
        <f t="shared" si="1406"/>
        <v>0.03</v>
      </c>
      <c r="JV77" s="40">
        <f t="shared" si="1406"/>
        <v>0.03</v>
      </c>
      <c r="JW77" s="40">
        <f t="shared" si="1406"/>
        <v>0.03</v>
      </c>
      <c r="JX77" s="40">
        <f t="shared" si="1406"/>
        <v>0.03</v>
      </c>
      <c r="JY77" s="40">
        <f t="shared" si="1406"/>
        <v>0.03</v>
      </c>
      <c r="JZ77" s="40">
        <f t="shared" si="1406"/>
        <v>0.03</v>
      </c>
      <c r="KA77" s="40">
        <f t="shared" si="1406"/>
        <v>0.085</v>
      </c>
      <c r="KB77" s="40">
        <f t="shared" si="1406"/>
        <v>0.015</v>
      </c>
      <c r="KC77" s="40">
        <f t="shared" si="1406"/>
        <v>0.015</v>
      </c>
      <c r="KD77" s="40" t="str">
        <f t="shared" si="1406"/>
        <v/>
      </c>
      <c r="KE77" s="40">
        <f t="shared" si="1406"/>
        <v>0.015</v>
      </c>
      <c r="KF77" s="40">
        <f t="shared" si="1406"/>
        <v>0.03</v>
      </c>
      <c r="KG77" s="40" t="str">
        <f t="shared" si="1406"/>
        <v/>
      </c>
      <c r="KH77" s="40">
        <f t="shared" si="1406"/>
        <v>0.03</v>
      </c>
      <c r="KI77" s="40">
        <f t="shared" si="1406"/>
        <v>0.03</v>
      </c>
      <c r="KJ77" s="40">
        <f t="shared" si="1406"/>
        <v>0.03</v>
      </c>
      <c r="KK77" s="40">
        <f t="shared" si="1406"/>
        <v>0.03</v>
      </c>
      <c r="KL77" s="40">
        <f t="shared" si="1406"/>
        <v>0.03</v>
      </c>
      <c r="KM77" s="40">
        <f t="shared" si="1406"/>
        <v>0.03</v>
      </c>
      <c r="KN77" s="40">
        <f t="shared" si="1406"/>
        <v>0.03</v>
      </c>
      <c r="KO77" s="40" t="str">
        <f t="shared" si="1406"/>
        <v/>
      </c>
      <c r="KP77" s="41">
        <f t="shared" si="1406"/>
        <v>0.0346180034320585</v>
      </c>
      <c r="KQ77" s="45">
        <f>KQ10*3%</f>
        <v>0</v>
      </c>
      <c r="KR77" s="45">
        <f t="shared" ref="KR77:KX77" si="1407">KR10*0.03</f>
        <v>0</v>
      </c>
      <c r="KS77" s="45">
        <f t="shared" si="1407"/>
        <v>0</v>
      </c>
      <c r="KT77" s="45">
        <f t="shared" si="1407"/>
        <v>0</v>
      </c>
      <c r="KU77" s="45">
        <f t="shared" si="1407"/>
        <v>0</v>
      </c>
      <c r="KV77" s="45">
        <f t="shared" si="1407"/>
        <v>0</v>
      </c>
      <c r="KW77" s="45">
        <f t="shared" si="1407"/>
        <v>0</v>
      </c>
      <c r="KX77" s="45">
        <f t="shared" si="1407"/>
        <v>0</v>
      </c>
      <c r="KY77" s="45"/>
      <c r="KZ77" s="45">
        <f>KZ10*0.03</f>
        <v>0</v>
      </c>
      <c r="LA77" s="45">
        <f>LA10*1.5%</f>
        <v>0</v>
      </c>
      <c r="LB77" s="45">
        <f>LB10*1.5%</f>
        <v>0</v>
      </c>
      <c r="LC77" s="45">
        <f>LC10*0.03</f>
        <v>0</v>
      </c>
      <c r="LD77" s="45">
        <f>LD10*1.5%</f>
        <v>0</v>
      </c>
      <c r="LE77" s="45">
        <f t="shared" ref="LE77:LJ77" si="1408">LE10*0.03</f>
        <v>0</v>
      </c>
      <c r="LF77" s="45">
        <f t="shared" si="1408"/>
        <v>0</v>
      </c>
      <c r="LG77" s="45">
        <f t="shared" si="1408"/>
        <v>0</v>
      </c>
      <c r="LH77" s="45">
        <f t="shared" si="1408"/>
        <v>0</v>
      </c>
      <c r="LI77" s="45">
        <f t="shared" si="1408"/>
        <v>0</v>
      </c>
      <c r="LJ77" s="45">
        <f t="shared" si="1408"/>
        <v>0</v>
      </c>
      <c r="LK77" s="45"/>
      <c r="LL77" s="45"/>
      <c r="LM77" s="45"/>
      <c r="LN77" s="45"/>
      <c r="LO77" s="47">
        <f>SUM(KQ77:LN77)</f>
        <v>0</v>
      </c>
      <c r="LP77" s="40" t="str">
        <f t="shared" ref="LP77:MN77" si="1409">IFERROR(KQ77/KQ$10,"")</f>
        <v/>
      </c>
      <c r="LQ77" s="40" t="str">
        <f t="shared" si="1409"/>
        <v/>
      </c>
      <c r="LR77" s="40" t="str">
        <f t="shared" si="1409"/>
        <v/>
      </c>
      <c r="LS77" s="40" t="str">
        <f t="shared" si="1409"/>
        <v/>
      </c>
      <c r="LT77" s="40" t="str">
        <f t="shared" si="1409"/>
        <v/>
      </c>
      <c r="LU77" s="40" t="str">
        <f t="shared" si="1409"/>
        <v/>
      </c>
      <c r="LV77" s="40" t="str">
        <f t="shared" si="1409"/>
        <v/>
      </c>
      <c r="LW77" s="40" t="str">
        <f t="shared" si="1409"/>
        <v/>
      </c>
      <c r="LX77" s="40" t="str">
        <f t="shared" si="1409"/>
        <v/>
      </c>
      <c r="LY77" s="40" t="str">
        <f t="shared" si="1409"/>
        <v/>
      </c>
      <c r="LZ77" s="40" t="str">
        <f t="shared" si="1409"/>
        <v/>
      </c>
      <c r="MA77" s="40" t="str">
        <f t="shared" si="1409"/>
        <v/>
      </c>
      <c r="MB77" s="40" t="str">
        <f t="shared" si="1409"/>
        <v/>
      </c>
      <c r="MC77" s="40" t="str">
        <f t="shared" si="1409"/>
        <v/>
      </c>
      <c r="MD77" s="40" t="str">
        <f t="shared" si="1409"/>
        <v/>
      </c>
      <c r="ME77" s="40" t="str">
        <f t="shared" si="1409"/>
        <v/>
      </c>
      <c r="MF77" s="40" t="str">
        <f t="shared" si="1409"/>
        <v/>
      </c>
      <c r="MG77" s="40" t="str">
        <f t="shared" si="1409"/>
        <v/>
      </c>
      <c r="MH77" s="40" t="str">
        <f t="shared" si="1409"/>
        <v/>
      </c>
      <c r="MI77" s="40" t="str">
        <f t="shared" si="1409"/>
        <v/>
      </c>
      <c r="MJ77" s="40" t="str">
        <f t="shared" si="1409"/>
        <v/>
      </c>
      <c r="MK77" s="40" t="str">
        <f t="shared" si="1409"/>
        <v/>
      </c>
      <c r="ML77" s="40" t="str">
        <f t="shared" si="1409"/>
        <v/>
      </c>
      <c r="MM77" s="40" t="str">
        <f t="shared" si="1409"/>
        <v/>
      </c>
      <c r="MN77" s="41" t="str">
        <f t="shared" si="1409"/>
        <v/>
      </c>
      <c r="MO77" s="45">
        <f>MO10*3%</f>
        <v>0</v>
      </c>
      <c r="MP77" s="45">
        <f t="shared" ref="MP77:MV77" si="1410">MP10*0.03</f>
        <v>0</v>
      </c>
      <c r="MQ77" s="45">
        <f t="shared" si="1410"/>
        <v>0</v>
      </c>
      <c r="MR77" s="45">
        <f t="shared" si="1410"/>
        <v>0</v>
      </c>
      <c r="MS77" s="45">
        <f t="shared" si="1410"/>
        <v>0</v>
      </c>
      <c r="MT77" s="45">
        <f t="shared" si="1410"/>
        <v>0</v>
      </c>
      <c r="MU77" s="45">
        <f t="shared" si="1410"/>
        <v>0</v>
      </c>
      <c r="MV77" s="45">
        <f t="shared" si="1410"/>
        <v>0</v>
      </c>
      <c r="MW77" s="45"/>
      <c r="MX77" s="45">
        <f>MX10*0.03</f>
        <v>0</v>
      </c>
      <c r="MY77" s="45">
        <f>MY10*1.5%</f>
        <v>0</v>
      </c>
      <c r="MZ77" s="45">
        <f>MZ10*1.5%</f>
        <v>0</v>
      </c>
      <c r="NA77" s="45">
        <f>NA10*0.03</f>
        <v>0</v>
      </c>
      <c r="NB77" s="45">
        <f>NB10*1.5%</f>
        <v>0</v>
      </c>
      <c r="NC77" s="45">
        <f t="shared" ref="NC77:NH77" si="1411">NC10*0.03</f>
        <v>0</v>
      </c>
      <c r="ND77" s="45">
        <f t="shared" si="1411"/>
        <v>0</v>
      </c>
      <c r="NE77" s="45">
        <f t="shared" si="1411"/>
        <v>0</v>
      </c>
      <c r="NF77" s="45">
        <f t="shared" si="1411"/>
        <v>0</v>
      </c>
      <c r="NG77" s="45">
        <f t="shared" si="1411"/>
        <v>0</v>
      </c>
      <c r="NH77" s="45">
        <f t="shared" si="1411"/>
        <v>0</v>
      </c>
      <c r="NI77" s="45"/>
      <c r="NJ77" s="45"/>
      <c r="NK77" s="45"/>
      <c r="NL77" s="45"/>
      <c r="NM77" s="47">
        <f>SUM(MO77:NL77)</f>
        <v>0</v>
      </c>
      <c r="NN77" s="40" t="str">
        <f t="shared" ref="NN77:OL77" si="1412">IFERROR(MO77/MO$10,"")</f>
        <v/>
      </c>
      <c r="NO77" s="40" t="str">
        <f t="shared" si="1412"/>
        <v/>
      </c>
      <c r="NP77" s="40" t="str">
        <f t="shared" si="1412"/>
        <v/>
      </c>
      <c r="NQ77" s="40" t="str">
        <f t="shared" si="1412"/>
        <v/>
      </c>
      <c r="NR77" s="40" t="str">
        <f t="shared" si="1412"/>
        <v/>
      </c>
      <c r="NS77" s="40" t="str">
        <f t="shared" si="1412"/>
        <v/>
      </c>
      <c r="NT77" s="40" t="str">
        <f t="shared" si="1412"/>
        <v/>
      </c>
      <c r="NU77" s="40" t="str">
        <f t="shared" si="1412"/>
        <v/>
      </c>
      <c r="NV77" s="40" t="str">
        <f t="shared" si="1412"/>
        <v/>
      </c>
      <c r="NW77" s="40" t="str">
        <f t="shared" si="1412"/>
        <v/>
      </c>
      <c r="NX77" s="40" t="str">
        <f t="shared" si="1412"/>
        <v/>
      </c>
      <c r="NY77" s="40" t="str">
        <f t="shared" si="1412"/>
        <v/>
      </c>
      <c r="NZ77" s="40" t="str">
        <f t="shared" si="1412"/>
        <v/>
      </c>
      <c r="OA77" s="40" t="str">
        <f t="shared" si="1412"/>
        <v/>
      </c>
      <c r="OB77" s="40" t="str">
        <f t="shared" si="1412"/>
        <v/>
      </c>
      <c r="OC77" s="40" t="str">
        <f t="shared" si="1412"/>
        <v/>
      </c>
      <c r="OD77" s="40" t="str">
        <f t="shared" si="1412"/>
        <v/>
      </c>
      <c r="OE77" s="40" t="str">
        <f t="shared" si="1412"/>
        <v/>
      </c>
      <c r="OF77" s="40" t="str">
        <f t="shared" si="1412"/>
        <v/>
      </c>
      <c r="OG77" s="40" t="str">
        <f t="shared" si="1412"/>
        <v/>
      </c>
      <c r="OH77" s="40" t="str">
        <f t="shared" si="1412"/>
        <v/>
      </c>
      <c r="OI77" s="40" t="str">
        <f t="shared" si="1412"/>
        <v/>
      </c>
      <c r="OJ77" s="40" t="str">
        <f t="shared" si="1412"/>
        <v/>
      </c>
      <c r="OK77" s="40" t="str">
        <f t="shared" si="1412"/>
        <v/>
      </c>
      <c r="OL77" s="41" t="str">
        <f t="shared" si="1412"/>
        <v/>
      </c>
      <c r="OM77" s="45">
        <f>OM10*3%</f>
        <v>0</v>
      </c>
      <c r="ON77" s="45">
        <f t="shared" ref="ON77:OT77" si="1413">ON10*0.03</f>
        <v>0</v>
      </c>
      <c r="OO77" s="45">
        <f t="shared" si="1413"/>
        <v>0</v>
      </c>
      <c r="OP77" s="45">
        <f t="shared" si="1413"/>
        <v>0</v>
      </c>
      <c r="OQ77" s="45">
        <f t="shared" si="1413"/>
        <v>0</v>
      </c>
      <c r="OR77" s="45">
        <f t="shared" si="1413"/>
        <v>0</v>
      </c>
      <c r="OS77" s="45">
        <f t="shared" si="1413"/>
        <v>0</v>
      </c>
      <c r="OT77" s="45">
        <f t="shared" si="1413"/>
        <v>0</v>
      </c>
      <c r="OU77" s="45"/>
      <c r="OV77" s="45">
        <f>OV10*0.03</f>
        <v>0</v>
      </c>
      <c r="OW77" s="45">
        <f>OW10*1.5%</f>
        <v>0</v>
      </c>
      <c r="OX77" s="45">
        <f>OX10*1.5%</f>
        <v>0</v>
      </c>
      <c r="OY77" s="45">
        <f>OY10*0.03</f>
        <v>0</v>
      </c>
      <c r="OZ77" s="45">
        <f>OZ10*1.5%</f>
        <v>0</v>
      </c>
      <c r="PA77" s="45">
        <f t="shared" ref="PA77:PF77" si="1414">PA10*0.03</f>
        <v>0</v>
      </c>
      <c r="PB77" s="45">
        <f t="shared" si="1414"/>
        <v>0</v>
      </c>
      <c r="PC77" s="45">
        <f t="shared" si="1414"/>
        <v>0</v>
      </c>
      <c r="PD77" s="45">
        <f t="shared" si="1414"/>
        <v>0</v>
      </c>
      <c r="PE77" s="45">
        <f t="shared" si="1414"/>
        <v>0</v>
      </c>
      <c r="PF77" s="45">
        <f t="shared" si="1414"/>
        <v>0</v>
      </c>
      <c r="PG77" s="45"/>
      <c r="PH77" s="45"/>
      <c r="PI77" s="45"/>
      <c r="PJ77" s="45"/>
      <c r="PK77" s="47">
        <f>SUM(OM77:PJ77)</f>
        <v>0</v>
      </c>
      <c r="PL77" s="40" t="str">
        <f t="shared" ref="PL77:QJ77" si="1415">IFERROR(OM77/OM$10,"")</f>
        <v/>
      </c>
      <c r="PM77" s="40" t="str">
        <f t="shared" si="1415"/>
        <v/>
      </c>
      <c r="PN77" s="40" t="str">
        <f t="shared" si="1415"/>
        <v/>
      </c>
      <c r="PO77" s="40" t="str">
        <f t="shared" si="1415"/>
        <v/>
      </c>
      <c r="PP77" s="40" t="str">
        <f t="shared" si="1415"/>
        <v/>
      </c>
      <c r="PQ77" s="40" t="str">
        <f t="shared" si="1415"/>
        <v/>
      </c>
      <c r="PR77" s="40" t="str">
        <f t="shared" si="1415"/>
        <v/>
      </c>
      <c r="PS77" s="40" t="str">
        <f t="shared" si="1415"/>
        <v/>
      </c>
      <c r="PT77" s="40" t="str">
        <f t="shared" si="1415"/>
        <v/>
      </c>
      <c r="PU77" s="40" t="str">
        <f t="shared" si="1415"/>
        <v/>
      </c>
      <c r="PV77" s="40" t="str">
        <f t="shared" si="1415"/>
        <v/>
      </c>
      <c r="PW77" s="40" t="str">
        <f t="shared" si="1415"/>
        <v/>
      </c>
      <c r="PX77" s="40" t="str">
        <f t="shared" si="1415"/>
        <v/>
      </c>
      <c r="PY77" s="40" t="str">
        <f t="shared" si="1415"/>
        <v/>
      </c>
      <c r="PZ77" s="40" t="str">
        <f t="shared" si="1415"/>
        <v/>
      </c>
      <c r="QA77" s="40" t="str">
        <f t="shared" si="1415"/>
        <v/>
      </c>
      <c r="QB77" s="40" t="str">
        <f t="shared" si="1415"/>
        <v/>
      </c>
      <c r="QC77" s="40" t="str">
        <f t="shared" si="1415"/>
        <v/>
      </c>
      <c r="QD77" s="40" t="str">
        <f t="shared" si="1415"/>
        <v/>
      </c>
      <c r="QE77" s="40" t="str">
        <f t="shared" si="1415"/>
        <v/>
      </c>
      <c r="QF77" s="40" t="str">
        <f t="shared" si="1415"/>
        <v/>
      </c>
      <c r="QG77" s="40" t="str">
        <f t="shared" si="1415"/>
        <v/>
      </c>
      <c r="QH77" s="40" t="str">
        <f t="shared" si="1415"/>
        <v/>
      </c>
      <c r="QI77" s="40" t="str">
        <f t="shared" si="1415"/>
        <v/>
      </c>
      <c r="QJ77" s="41" t="str">
        <f t="shared" si="1415"/>
        <v/>
      </c>
      <c r="QK77" s="45">
        <f>QK10*3%</f>
        <v>0</v>
      </c>
      <c r="QL77" s="45">
        <f t="shared" ref="QL77:QR77" si="1416">QL10*0.03</f>
        <v>0</v>
      </c>
      <c r="QM77" s="45">
        <f t="shared" si="1416"/>
        <v>0</v>
      </c>
      <c r="QN77" s="45">
        <f t="shared" si="1416"/>
        <v>0</v>
      </c>
      <c r="QO77" s="45">
        <f t="shared" si="1416"/>
        <v>0</v>
      </c>
      <c r="QP77" s="45">
        <f t="shared" si="1416"/>
        <v>0</v>
      </c>
      <c r="QQ77" s="45">
        <f t="shared" si="1416"/>
        <v>0</v>
      </c>
      <c r="QR77" s="45">
        <f t="shared" si="1416"/>
        <v>0</v>
      </c>
      <c r="QS77" s="45"/>
      <c r="QT77" s="45">
        <f>QT10*0.03</f>
        <v>0</v>
      </c>
      <c r="QU77" s="45">
        <f>QU10*1.5%</f>
        <v>0</v>
      </c>
      <c r="QV77" s="45">
        <f>QV10*1.5%</f>
        <v>0</v>
      </c>
      <c r="QW77" s="45">
        <f>QW10*0.03</f>
        <v>0</v>
      </c>
      <c r="QX77" s="45">
        <f>QX10*1.5%</f>
        <v>0</v>
      </c>
      <c r="QY77" s="45">
        <f t="shared" ref="QY77:RD77" si="1417">QY10*0.03</f>
        <v>0</v>
      </c>
      <c r="QZ77" s="45">
        <f t="shared" si="1417"/>
        <v>0</v>
      </c>
      <c r="RA77" s="45">
        <f t="shared" si="1417"/>
        <v>0</v>
      </c>
      <c r="RB77" s="45">
        <f t="shared" si="1417"/>
        <v>0</v>
      </c>
      <c r="RC77" s="45">
        <f t="shared" si="1417"/>
        <v>0</v>
      </c>
      <c r="RD77" s="45">
        <f t="shared" si="1417"/>
        <v>0</v>
      </c>
      <c r="RE77" s="45"/>
      <c r="RF77" s="45"/>
      <c r="RG77" s="45"/>
      <c r="RH77" s="45"/>
      <c r="RI77" s="47">
        <f>SUM(QK77:RH77)</f>
        <v>0</v>
      </c>
      <c r="RJ77" s="40" t="str">
        <f t="shared" ref="RJ77:SH77" si="1418">IFERROR(QK77/QK$10,"")</f>
        <v/>
      </c>
      <c r="RK77" s="40" t="str">
        <f t="shared" si="1418"/>
        <v/>
      </c>
      <c r="RL77" s="40" t="str">
        <f t="shared" si="1418"/>
        <v/>
      </c>
      <c r="RM77" s="40" t="str">
        <f t="shared" si="1418"/>
        <v/>
      </c>
      <c r="RN77" s="40" t="str">
        <f t="shared" si="1418"/>
        <v/>
      </c>
      <c r="RO77" s="40" t="str">
        <f t="shared" si="1418"/>
        <v/>
      </c>
      <c r="RP77" s="40" t="str">
        <f t="shared" si="1418"/>
        <v/>
      </c>
      <c r="RQ77" s="40" t="str">
        <f t="shared" si="1418"/>
        <v/>
      </c>
      <c r="RR77" s="40" t="str">
        <f t="shared" si="1418"/>
        <v/>
      </c>
      <c r="RS77" s="40" t="str">
        <f t="shared" si="1418"/>
        <v/>
      </c>
      <c r="RT77" s="40" t="str">
        <f t="shared" si="1418"/>
        <v/>
      </c>
      <c r="RU77" s="40" t="str">
        <f t="shared" si="1418"/>
        <v/>
      </c>
      <c r="RV77" s="40" t="str">
        <f t="shared" si="1418"/>
        <v/>
      </c>
      <c r="RW77" s="40" t="str">
        <f t="shared" si="1418"/>
        <v/>
      </c>
      <c r="RX77" s="40" t="str">
        <f t="shared" si="1418"/>
        <v/>
      </c>
      <c r="RY77" s="40" t="str">
        <f t="shared" si="1418"/>
        <v/>
      </c>
      <c r="RZ77" s="40" t="str">
        <f t="shared" si="1418"/>
        <v/>
      </c>
      <c r="SA77" s="40" t="str">
        <f t="shared" si="1418"/>
        <v/>
      </c>
      <c r="SB77" s="40" t="str">
        <f t="shared" si="1418"/>
        <v/>
      </c>
      <c r="SC77" s="40" t="str">
        <f t="shared" si="1418"/>
        <v/>
      </c>
      <c r="SD77" s="40" t="str">
        <f t="shared" si="1418"/>
        <v/>
      </c>
      <c r="SE77" s="40" t="str">
        <f t="shared" si="1418"/>
        <v/>
      </c>
      <c r="SF77" s="40" t="str">
        <f t="shared" si="1418"/>
        <v/>
      </c>
      <c r="SG77" s="40" t="str">
        <f t="shared" si="1418"/>
        <v/>
      </c>
      <c r="SH77" s="41" t="str">
        <f t="shared" si="1418"/>
        <v/>
      </c>
      <c r="SI77" s="45">
        <f>SI10*3%</f>
        <v>0</v>
      </c>
      <c r="SJ77" s="45">
        <f t="shared" ref="SJ77:SP77" si="1419">SJ10*0.03</f>
        <v>0</v>
      </c>
      <c r="SK77" s="45">
        <f t="shared" si="1419"/>
        <v>0</v>
      </c>
      <c r="SL77" s="45">
        <f t="shared" si="1419"/>
        <v>0</v>
      </c>
      <c r="SM77" s="45">
        <f t="shared" si="1419"/>
        <v>0</v>
      </c>
      <c r="SN77" s="45">
        <f t="shared" si="1419"/>
        <v>0</v>
      </c>
      <c r="SO77" s="45">
        <f t="shared" si="1419"/>
        <v>0</v>
      </c>
      <c r="SP77" s="45">
        <f t="shared" si="1419"/>
        <v>0</v>
      </c>
      <c r="SQ77" s="45"/>
      <c r="SR77" s="45">
        <f>SR10*0.03</f>
        <v>0</v>
      </c>
      <c r="SS77" s="45">
        <f>SS10*1.5%</f>
        <v>0</v>
      </c>
      <c r="ST77" s="45">
        <f>ST10*1.5%</f>
        <v>0</v>
      </c>
      <c r="SU77" s="45">
        <f>SU10*0.03</f>
        <v>0</v>
      </c>
      <c r="SV77" s="45">
        <f>SV10*1.5%</f>
        <v>0</v>
      </c>
      <c r="SW77" s="45">
        <f t="shared" ref="SW77:TB77" si="1420">SW10*0.03</f>
        <v>0</v>
      </c>
      <c r="SX77" s="45">
        <f t="shared" si="1420"/>
        <v>0</v>
      </c>
      <c r="SY77" s="45">
        <f t="shared" si="1420"/>
        <v>0</v>
      </c>
      <c r="SZ77" s="45">
        <f t="shared" si="1420"/>
        <v>0</v>
      </c>
      <c r="TA77" s="45">
        <f t="shared" si="1420"/>
        <v>0</v>
      </c>
      <c r="TB77" s="45">
        <f t="shared" si="1420"/>
        <v>0</v>
      </c>
      <c r="TC77" s="45"/>
      <c r="TD77" s="45"/>
      <c r="TE77" s="45"/>
      <c r="TF77" s="45"/>
      <c r="TG77" s="47">
        <f>SUM(SI77:TF77)</f>
        <v>0</v>
      </c>
      <c r="TH77" s="40" t="str">
        <f t="shared" ref="TH77:UA77" si="1421">IFERROR(SI77/SI$10,"")</f>
        <v/>
      </c>
      <c r="TI77" s="40" t="str">
        <f t="shared" si="1421"/>
        <v/>
      </c>
      <c r="TJ77" s="40" t="str">
        <f t="shared" si="1421"/>
        <v/>
      </c>
      <c r="TK77" s="40" t="str">
        <f t="shared" si="1421"/>
        <v/>
      </c>
      <c r="TL77" s="40" t="str">
        <f t="shared" si="1421"/>
        <v/>
      </c>
      <c r="TM77" s="40" t="str">
        <f t="shared" si="1421"/>
        <v/>
      </c>
      <c r="TN77" s="40" t="str">
        <f t="shared" si="1421"/>
        <v/>
      </c>
      <c r="TO77" s="40" t="str">
        <f t="shared" si="1421"/>
        <v/>
      </c>
      <c r="TP77" s="40" t="str">
        <f t="shared" si="1421"/>
        <v/>
      </c>
      <c r="TQ77" s="40" t="str">
        <f t="shared" si="1421"/>
        <v/>
      </c>
      <c r="TR77" s="40" t="str">
        <f t="shared" si="1421"/>
        <v/>
      </c>
      <c r="TS77" s="40" t="str">
        <f t="shared" si="1421"/>
        <v/>
      </c>
      <c r="TT77" s="40" t="str">
        <f t="shared" si="1421"/>
        <v/>
      </c>
      <c r="TU77" s="40" t="str">
        <f t="shared" si="1421"/>
        <v/>
      </c>
      <c r="TV77" s="40" t="str">
        <f t="shared" si="1421"/>
        <v/>
      </c>
      <c r="TW77" s="40" t="str">
        <f t="shared" si="1421"/>
        <v/>
      </c>
      <c r="TX77" s="40" t="str">
        <f t="shared" si="1421"/>
        <v/>
      </c>
      <c r="TY77" s="40" t="str">
        <f t="shared" si="1421"/>
        <v/>
      </c>
      <c r="TZ77" s="40" t="str">
        <f t="shared" si="1421"/>
        <v/>
      </c>
      <c r="UA77" s="40" t="str">
        <f t="shared" si="1421"/>
        <v/>
      </c>
      <c r="UB77" s="40" t="str">
        <f t="shared" ref="UB77:UG77" si="1422">IFERROR(TB77/TB$10,"")</f>
        <v/>
      </c>
      <c r="UC77" s="40" t="str">
        <f t="shared" si="1422"/>
        <v/>
      </c>
      <c r="UD77" s="40" t="str">
        <f t="shared" si="1422"/>
        <v/>
      </c>
      <c r="UE77" s="40" t="str">
        <f t="shared" si="1422"/>
        <v/>
      </c>
      <c r="UF77" s="40" t="str">
        <f t="shared" si="1422"/>
        <v/>
      </c>
      <c r="UG77" s="41" t="str">
        <f t="shared" si="1422"/>
        <v/>
      </c>
      <c r="UH77" s="45">
        <f>UH10*3%</f>
        <v>0</v>
      </c>
      <c r="UI77" s="45">
        <f t="shared" ref="UI77:UO77" si="1423">UI10*0.03</f>
        <v>0</v>
      </c>
      <c r="UJ77" s="45">
        <f t="shared" si="1423"/>
        <v>0</v>
      </c>
      <c r="UK77" s="45">
        <f t="shared" si="1423"/>
        <v>0</v>
      </c>
      <c r="UL77" s="45">
        <f t="shared" si="1423"/>
        <v>0</v>
      </c>
      <c r="UM77" s="45">
        <f t="shared" si="1423"/>
        <v>0</v>
      </c>
      <c r="UN77" s="45">
        <f t="shared" si="1423"/>
        <v>0</v>
      </c>
      <c r="UO77" s="45">
        <f t="shared" si="1423"/>
        <v>0</v>
      </c>
      <c r="UP77" s="45"/>
      <c r="UQ77" s="45">
        <f>UQ10*0.03</f>
        <v>0</v>
      </c>
      <c r="UR77" s="45">
        <f>UR10*1.5%</f>
        <v>0</v>
      </c>
      <c r="US77" s="45">
        <f>US10*1.5%</f>
        <v>0</v>
      </c>
      <c r="UT77" s="45">
        <f>UT10*0.03</f>
        <v>0</v>
      </c>
      <c r="UU77" s="45">
        <f>UU10*1.5%</f>
        <v>0</v>
      </c>
      <c r="UV77" s="45">
        <f t="shared" ref="UV77:VA77" si="1424">UV10*0.03</f>
        <v>0</v>
      </c>
      <c r="UW77" s="45">
        <f t="shared" si="1424"/>
        <v>0</v>
      </c>
      <c r="UX77" s="45">
        <f t="shared" si="1424"/>
        <v>0</v>
      </c>
      <c r="UY77" s="45">
        <f t="shared" si="1424"/>
        <v>0</v>
      </c>
      <c r="UZ77" s="45">
        <f t="shared" si="1424"/>
        <v>0</v>
      </c>
      <c r="VA77" s="45">
        <f t="shared" si="1424"/>
        <v>0</v>
      </c>
      <c r="VB77" s="45"/>
      <c r="VC77" s="45"/>
      <c r="VD77" s="45"/>
      <c r="VE77" s="45"/>
      <c r="VF77" s="47">
        <f>SUM(UH77:VE77)</f>
        <v>0</v>
      </c>
      <c r="VG77" s="40" t="str">
        <f t="shared" ref="VG77:WE77" si="1425">IFERROR(UH77/UH$10,"")</f>
        <v/>
      </c>
      <c r="VH77" s="40" t="str">
        <f t="shared" si="1425"/>
        <v/>
      </c>
      <c r="VI77" s="40" t="str">
        <f t="shared" si="1425"/>
        <v/>
      </c>
      <c r="VJ77" s="40" t="str">
        <f t="shared" si="1425"/>
        <v/>
      </c>
      <c r="VK77" s="40" t="str">
        <f t="shared" si="1425"/>
        <v/>
      </c>
      <c r="VL77" s="40" t="str">
        <f t="shared" si="1425"/>
        <v/>
      </c>
      <c r="VM77" s="40" t="str">
        <f t="shared" si="1425"/>
        <v/>
      </c>
      <c r="VN77" s="40" t="str">
        <f t="shared" si="1425"/>
        <v/>
      </c>
      <c r="VO77" s="40" t="str">
        <f t="shared" si="1425"/>
        <v/>
      </c>
      <c r="VP77" s="40" t="str">
        <f t="shared" si="1425"/>
        <v/>
      </c>
      <c r="VQ77" s="40" t="str">
        <f t="shared" si="1425"/>
        <v/>
      </c>
      <c r="VR77" s="40" t="str">
        <f t="shared" si="1425"/>
        <v/>
      </c>
      <c r="VS77" s="40" t="str">
        <f t="shared" si="1425"/>
        <v/>
      </c>
      <c r="VT77" s="40" t="str">
        <f t="shared" si="1425"/>
        <v/>
      </c>
      <c r="VU77" s="40" t="str">
        <f t="shared" si="1425"/>
        <v/>
      </c>
      <c r="VV77" s="40" t="str">
        <f t="shared" si="1425"/>
        <v/>
      </c>
      <c r="VW77" s="40" t="str">
        <f t="shared" si="1425"/>
        <v/>
      </c>
      <c r="VX77" s="40" t="str">
        <f t="shared" si="1425"/>
        <v/>
      </c>
      <c r="VY77" s="40" t="str">
        <f t="shared" si="1425"/>
        <v/>
      </c>
      <c r="VZ77" s="40" t="str">
        <f t="shared" si="1425"/>
        <v/>
      </c>
      <c r="WA77" s="40" t="str">
        <f t="shared" si="1425"/>
        <v/>
      </c>
      <c r="WB77" s="40" t="str">
        <f t="shared" si="1425"/>
        <v/>
      </c>
      <c r="WC77" s="40" t="str">
        <f t="shared" si="1425"/>
        <v/>
      </c>
      <c r="WD77" s="40" t="str">
        <f t="shared" si="1425"/>
        <v/>
      </c>
      <c r="WE77" s="41" t="str">
        <f t="shared" si="1425"/>
        <v/>
      </c>
      <c r="WF77" s="45">
        <f t="shared" ref="WF77:XC77" si="1426">SUMIF($C$2:$WE$2,WF$2,$C77:$WE77)</f>
        <v>51157.7577000026</v>
      </c>
      <c r="WG77" s="45">
        <f t="shared" si="1426"/>
        <v>4633.73340000006</v>
      </c>
      <c r="WH77" s="45">
        <f t="shared" si="1426"/>
        <v>39887.1411000002</v>
      </c>
      <c r="WI77" s="45">
        <f t="shared" si="1426"/>
        <v>37876.2560999985</v>
      </c>
      <c r="WJ77" s="45">
        <f t="shared" si="1426"/>
        <v>12715.5929999998</v>
      </c>
      <c r="WK77" s="45">
        <f t="shared" si="1426"/>
        <v>32007.3099000004</v>
      </c>
      <c r="WL77" s="45">
        <f t="shared" si="1426"/>
        <v>77178.2667000019</v>
      </c>
      <c r="WM77" s="45">
        <f t="shared" si="1426"/>
        <v>9828.8195999999</v>
      </c>
      <c r="WN77" s="45">
        <f t="shared" si="1426"/>
        <v>15370.9733999998</v>
      </c>
      <c r="WO77" s="45">
        <f t="shared" si="1426"/>
        <v>76166.7182000054</v>
      </c>
      <c r="WP77" s="45">
        <f t="shared" si="1426"/>
        <v>3314.199</v>
      </c>
      <c r="WQ77" s="45">
        <f t="shared" si="1426"/>
        <v>3999.5985</v>
      </c>
      <c r="WR77" s="45">
        <f t="shared" si="1426"/>
        <v>95.8926</v>
      </c>
      <c r="WS77" s="45">
        <f t="shared" si="1426"/>
        <v>10878.5986499999</v>
      </c>
      <c r="WT77" s="45">
        <f t="shared" si="1426"/>
        <v>75748.6875000045</v>
      </c>
      <c r="WU77" s="45">
        <f t="shared" si="1426"/>
        <v>2153.5404</v>
      </c>
      <c r="WV77" s="45">
        <f t="shared" si="1426"/>
        <v>6366.40619999991</v>
      </c>
      <c r="WW77" s="45">
        <f t="shared" si="1426"/>
        <v>64577.7447000016</v>
      </c>
      <c r="WX77" s="45">
        <f t="shared" si="1426"/>
        <v>48106.1229000005</v>
      </c>
      <c r="WY77" s="45">
        <f t="shared" si="1426"/>
        <v>22987.7060999994</v>
      </c>
      <c r="WZ77" s="45">
        <f t="shared" si="1426"/>
        <v>215.5938</v>
      </c>
      <c r="XA77" s="45">
        <f t="shared" si="1426"/>
        <v>6424.39649999983</v>
      </c>
      <c r="XB77" s="45">
        <f t="shared" si="1426"/>
        <v>864.058800000006</v>
      </c>
      <c r="XC77" s="45">
        <f t="shared" si="1426"/>
        <v>0</v>
      </c>
      <c r="XD77" s="47">
        <f>SUM(WF77:XC77)</f>
        <v>602555.114750014</v>
      </c>
      <c r="XE77" s="40">
        <f t="shared" ref="XE77:YC77" si="1427">IFERROR(WF77/WF$10,"")</f>
        <v>0.03</v>
      </c>
      <c r="XF77" s="40">
        <f t="shared" si="1427"/>
        <v>0.03</v>
      </c>
      <c r="XG77" s="40">
        <f t="shared" si="1427"/>
        <v>0.03</v>
      </c>
      <c r="XH77" s="40">
        <f t="shared" si="1427"/>
        <v>0.03</v>
      </c>
      <c r="XI77" s="40">
        <f t="shared" si="1427"/>
        <v>0.03</v>
      </c>
      <c r="XJ77" s="40">
        <f t="shared" si="1427"/>
        <v>0.03</v>
      </c>
      <c r="XK77" s="40">
        <f t="shared" si="1427"/>
        <v>0.03</v>
      </c>
      <c r="XL77" s="40">
        <f t="shared" si="1427"/>
        <v>0.03</v>
      </c>
      <c r="XM77" s="40">
        <f t="shared" si="1427"/>
        <v>0.03</v>
      </c>
      <c r="XN77" s="40">
        <f t="shared" si="1427"/>
        <v>0.0396432632326062</v>
      </c>
      <c r="XO77" s="40">
        <f t="shared" si="1427"/>
        <v>0.015</v>
      </c>
      <c r="XP77" s="40">
        <f t="shared" si="1427"/>
        <v>0.015</v>
      </c>
      <c r="XQ77" s="40">
        <f t="shared" si="1427"/>
        <v>0.03</v>
      </c>
      <c r="XR77" s="40">
        <f t="shared" si="1427"/>
        <v>0.015</v>
      </c>
      <c r="XS77" s="40">
        <f t="shared" si="1427"/>
        <v>0.03</v>
      </c>
      <c r="XT77" s="40">
        <f t="shared" si="1427"/>
        <v>0.03</v>
      </c>
      <c r="XU77" s="40">
        <f t="shared" si="1427"/>
        <v>0.0206460156121396</v>
      </c>
      <c r="XV77" s="40">
        <f t="shared" si="1427"/>
        <v>0.03</v>
      </c>
      <c r="XW77" s="40">
        <f t="shared" si="1427"/>
        <v>0.03</v>
      </c>
      <c r="XX77" s="40">
        <f t="shared" si="1427"/>
        <v>0.03</v>
      </c>
      <c r="XY77" s="40">
        <f t="shared" si="1427"/>
        <v>0.03</v>
      </c>
      <c r="XZ77" s="40">
        <f t="shared" si="1427"/>
        <v>0.03</v>
      </c>
      <c r="YA77" s="40">
        <f t="shared" si="1427"/>
        <v>0.03</v>
      </c>
      <c r="YB77" s="40" t="str">
        <f t="shared" si="1427"/>
        <v/>
      </c>
      <c r="YC77" s="41">
        <f t="shared" si="1427"/>
        <v>0.0298736170978362</v>
      </c>
    </row>
    <row r="78" s="18" customFormat="1" customHeight="1" spans="1:653">
      <c r="A78" s="88"/>
      <c r="B78" s="89" t="s">
        <v>133</v>
      </c>
      <c r="C78" s="45"/>
      <c r="D78" s="45"/>
      <c r="E78" s="45"/>
      <c r="F78" s="45"/>
      <c r="G78" s="45"/>
      <c r="H78" s="45"/>
      <c r="I78" s="45"/>
      <c r="J78" s="45"/>
      <c r="K78" s="45"/>
      <c r="L78" s="46"/>
      <c r="M78" s="45"/>
      <c r="N78" s="45"/>
      <c r="O78" s="45"/>
      <c r="P78" s="45"/>
      <c r="Q78" s="46"/>
      <c r="R78" s="45"/>
      <c r="S78" s="40" t="str">
        <f>IFERROR(#REF!/#REF!,"")</f>
        <v/>
      </c>
      <c r="T78" s="45"/>
      <c r="U78" s="45"/>
      <c r="V78" s="45"/>
      <c r="W78" s="45"/>
      <c r="X78" s="46"/>
      <c r="Y78" s="45"/>
      <c r="Z78" s="45"/>
      <c r="AA78" s="47">
        <f>SUM(C78:Z78)</f>
        <v>0</v>
      </c>
      <c r="AB78" s="40">
        <f t="shared" ref="AB78:AZ78" si="1428">IFERROR(C78/C$10,"")</f>
        <v>0</v>
      </c>
      <c r="AC78" s="40">
        <f t="shared" si="1428"/>
        <v>0</v>
      </c>
      <c r="AD78" s="40">
        <f t="shared" si="1428"/>
        <v>0</v>
      </c>
      <c r="AE78" s="40">
        <f t="shared" si="1428"/>
        <v>0</v>
      </c>
      <c r="AF78" s="40">
        <f t="shared" si="1428"/>
        <v>0</v>
      </c>
      <c r="AG78" s="40">
        <f t="shared" si="1428"/>
        <v>0</v>
      </c>
      <c r="AH78" s="40">
        <f t="shared" si="1428"/>
        <v>0</v>
      </c>
      <c r="AI78" s="40">
        <f t="shared" si="1428"/>
        <v>0</v>
      </c>
      <c r="AJ78" s="40">
        <f t="shared" si="1428"/>
        <v>0</v>
      </c>
      <c r="AK78" s="40">
        <f t="shared" si="1428"/>
        <v>0</v>
      </c>
      <c r="AL78" s="40">
        <f t="shared" si="1428"/>
        <v>0</v>
      </c>
      <c r="AM78" s="40">
        <f t="shared" si="1428"/>
        <v>0</v>
      </c>
      <c r="AN78" s="40">
        <f t="shared" si="1428"/>
        <v>0</v>
      </c>
      <c r="AO78" s="40">
        <f t="shared" si="1428"/>
        <v>0</v>
      </c>
      <c r="AP78" s="40">
        <f t="shared" si="1428"/>
        <v>0</v>
      </c>
      <c r="AQ78" s="40">
        <f t="shared" si="1428"/>
        <v>0</v>
      </c>
      <c r="AR78" s="40" t="str">
        <f t="shared" si="1428"/>
        <v/>
      </c>
      <c r="AS78" s="40">
        <f t="shared" si="1428"/>
        <v>0</v>
      </c>
      <c r="AT78" s="40">
        <f t="shared" si="1428"/>
        <v>0</v>
      </c>
      <c r="AU78" s="40">
        <f t="shared" si="1428"/>
        <v>0</v>
      </c>
      <c r="AV78" s="40" t="str">
        <f t="shared" si="1428"/>
        <v/>
      </c>
      <c r="AW78" s="40" t="str">
        <f t="shared" si="1428"/>
        <v/>
      </c>
      <c r="AX78" s="40" t="str">
        <f t="shared" si="1428"/>
        <v/>
      </c>
      <c r="AY78" s="40" t="str">
        <f t="shared" si="1428"/>
        <v/>
      </c>
      <c r="AZ78" s="41">
        <f t="shared" si="1428"/>
        <v>0</v>
      </c>
      <c r="BA78" s="45"/>
      <c r="BB78" s="45"/>
      <c r="BC78" s="45"/>
      <c r="BD78" s="45"/>
      <c r="BE78" s="45"/>
      <c r="BF78" s="45"/>
      <c r="BG78" s="45"/>
      <c r="BH78" s="45"/>
      <c r="BI78" s="45"/>
      <c r="BJ78" s="46"/>
      <c r="BK78" s="45"/>
      <c r="BL78" s="45"/>
      <c r="BM78" s="45"/>
      <c r="BN78" s="45"/>
      <c r="BO78" s="46"/>
      <c r="BP78" s="45"/>
      <c r="BQ78" s="40" t="str">
        <f>IFERROR(#REF!/#REF!,"")</f>
        <v/>
      </c>
      <c r="BR78" s="46"/>
      <c r="BS78" s="46"/>
      <c r="BT78" s="46"/>
      <c r="BU78" s="45"/>
      <c r="BV78" s="45"/>
      <c r="BW78" s="45"/>
      <c r="BX78" s="45"/>
      <c r="BY78" s="47">
        <f>SUM(BA78:BX78)</f>
        <v>0</v>
      </c>
      <c r="BZ78" s="40">
        <f t="shared" ref="BZ78:CX78" si="1429">IFERROR(BA78/BA$10,"")</f>
        <v>0</v>
      </c>
      <c r="CA78" s="40">
        <f t="shared" si="1429"/>
        <v>0</v>
      </c>
      <c r="CB78" s="40">
        <f t="shared" si="1429"/>
        <v>0</v>
      </c>
      <c r="CC78" s="40">
        <f t="shared" si="1429"/>
        <v>0</v>
      </c>
      <c r="CD78" s="40">
        <f t="shared" si="1429"/>
        <v>0</v>
      </c>
      <c r="CE78" s="40">
        <f t="shared" si="1429"/>
        <v>0</v>
      </c>
      <c r="CF78" s="40">
        <f t="shared" si="1429"/>
        <v>0</v>
      </c>
      <c r="CG78" s="40">
        <f t="shared" si="1429"/>
        <v>0</v>
      </c>
      <c r="CH78" s="40">
        <f t="shared" si="1429"/>
        <v>0</v>
      </c>
      <c r="CI78" s="40">
        <f t="shared" si="1429"/>
        <v>0</v>
      </c>
      <c r="CJ78" s="40">
        <f t="shared" si="1429"/>
        <v>0</v>
      </c>
      <c r="CK78" s="40">
        <f t="shared" si="1429"/>
        <v>0</v>
      </c>
      <c r="CL78" s="40">
        <f t="shared" si="1429"/>
        <v>0</v>
      </c>
      <c r="CM78" s="40">
        <f t="shared" si="1429"/>
        <v>0</v>
      </c>
      <c r="CN78" s="40">
        <f t="shared" si="1429"/>
        <v>0</v>
      </c>
      <c r="CO78" s="40">
        <f t="shared" si="1429"/>
        <v>0</v>
      </c>
      <c r="CP78" s="40" t="str">
        <f t="shared" si="1429"/>
        <v/>
      </c>
      <c r="CQ78" s="40">
        <f t="shared" si="1429"/>
        <v>0</v>
      </c>
      <c r="CR78" s="40">
        <f t="shared" si="1429"/>
        <v>0</v>
      </c>
      <c r="CS78" s="40">
        <f t="shared" si="1429"/>
        <v>0</v>
      </c>
      <c r="CT78" s="40" t="str">
        <f t="shared" si="1429"/>
        <v/>
      </c>
      <c r="CU78" s="40" t="str">
        <f t="shared" si="1429"/>
        <v/>
      </c>
      <c r="CV78" s="40" t="str">
        <f t="shared" si="1429"/>
        <v/>
      </c>
      <c r="CW78" s="40" t="str">
        <f t="shared" si="1429"/>
        <v/>
      </c>
      <c r="CX78" s="41">
        <f t="shared" si="1429"/>
        <v>0</v>
      </c>
      <c r="CY78" s="45"/>
      <c r="CZ78" s="45"/>
      <c r="DA78" s="45"/>
      <c r="DB78" s="45"/>
      <c r="DC78" s="45"/>
      <c r="DD78" s="45"/>
      <c r="DE78" s="45"/>
      <c r="DF78" s="45"/>
      <c r="DG78" s="45"/>
      <c r="DH78" s="46"/>
      <c r="DI78" s="45"/>
      <c r="DJ78" s="45"/>
      <c r="DK78" s="45"/>
      <c r="DL78" s="45"/>
      <c r="DM78" s="46"/>
      <c r="DN78" s="45"/>
      <c r="DO78" s="45"/>
      <c r="DP78" s="46"/>
      <c r="DQ78" s="46"/>
      <c r="DR78" s="46"/>
      <c r="DS78" s="45"/>
      <c r="DT78" s="45"/>
      <c r="DU78" s="45"/>
      <c r="DV78" s="45"/>
      <c r="DW78" s="47">
        <f>SUM(CY78:DV78)</f>
        <v>0</v>
      </c>
      <c r="DX78" s="40">
        <f t="shared" ref="DX78:EV78" si="1430">IFERROR(CY78/CY$10,"")</f>
        <v>0</v>
      </c>
      <c r="DY78" s="40">
        <f t="shared" si="1430"/>
        <v>0</v>
      </c>
      <c r="DZ78" s="40">
        <f t="shared" si="1430"/>
        <v>0</v>
      </c>
      <c r="EA78" s="40">
        <f t="shared" si="1430"/>
        <v>0</v>
      </c>
      <c r="EB78" s="40">
        <f t="shared" si="1430"/>
        <v>0</v>
      </c>
      <c r="EC78" s="40">
        <f t="shared" si="1430"/>
        <v>0</v>
      </c>
      <c r="ED78" s="40">
        <f t="shared" si="1430"/>
        <v>0</v>
      </c>
      <c r="EE78" s="40">
        <f t="shared" si="1430"/>
        <v>0</v>
      </c>
      <c r="EF78" s="40">
        <f t="shared" si="1430"/>
        <v>0</v>
      </c>
      <c r="EG78" s="40">
        <f t="shared" si="1430"/>
        <v>0</v>
      </c>
      <c r="EH78" s="40">
        <f t="shared" si="1430"/>
        <v>0</v>
      </c>
      <c r="EI78" s="40">
        <f t="shared" si="1430"/>
        <v>0</v>
      </c>
      <c r="EJ78" s="40">
        <f t="shared" si="1430"/>
        <v>0</v>
      </c>
      <c r="EK78" s="40">
        <f t="shared" si="1430"/>
        <v>0</v>
      </c>
      <c r="EL78" s="40">
        <f t="shared" si="1430"/>
        <v>0</v>
      </c>
      <c r="EM78" s="40">
        <f t="shared" si="1430"/>
        <v>0</v>
      </c>
      <c r="EN78" s="40">
        <f t="shared" si="1430"/>
        <v>0</v>
      </c>
      <c r="EO78" s="40">
        <f t="shared" si="1430"/>
        <v>0</v>
      </c>
      <c r="EP78" s="40">
        <f t="shared" si="1430"/>
        <v>0</v>
      </c>
      <c r="EQ78" s="40">
        <f t="shared" si="1430"/>
        <v>0</v>
      </c>
      <c r="ER78" s="40" t="str">
        <f t="shared" si="1430"/>
        <v/>
      </c>
      <c r="ES78" s="40" t="str">
        <f t="shared" si="1430"/>
        <v/>
      </c>
      <c r="ET78" s="40" t="str">
        <f t="shared" si="1430"/>
        <v/>
      </c>
      <c r="EU78" s="40" t="str">
        <f t="shared" si="1430"/>
        <v/>
      </c>
      <c r="EV78" s="41">
        <f t="shared" si="1430"/>
        <v>0</v>
      </c>
      <c r="EW78" s="45"/>
      <c r="EX78" s="45"/>
      <c r="EY78" s="45"/>
      <c r="EZ78" s="45"/>
      <c r="FA78" s="45"/>
      <c r="FB78" s="45"/>
      <c r="FC78" s="45"/>
      <c r="FD78" s="45"/>
      <c r="FE78" s="45"/>
      <c r="FF78" s="46"/>
      <c r="FG78" s="45"/>
      <c r="FH78" s="45"/>
      <c r="FI78" s="45"/>
      <c r="FJ78" s="45"/>
      <c r="FK78" s="46"/>
      <c r="FL78" s="45"/>
      <c r="FM78" s="45"/>
      <c r="FN78" s="46"/>
      <c r="FO78" s="46"/>
      <c r="FP78" s="46"/>
      <c r="FQ78" s="45"/>
      <c r="FR78" s="45"/>
      <c r="FS78" s="45"/>
      <c r="FT78" s="45"/>
      <c r="FU78" s="47">
        <f>SUM(EW78:FT78)</f>
        <v>0</v>
      </c>
      <c r="FV78" s="40">
        <f t="shared" ref="FV78:GT78" si="1431">IFERROR(EW78/EW$10,"")</f>
        <v>0</v>
      </c>
      <c r="FW78" s="40">
        <f t="shared" si="1431"/>
        <v>0</v>
      </c>
      <c r="FX78" s="40">
        <f t="shared" si="1431"/>
        <v>0</v>
      </c>
      <c r="FY78" s="40">
        <f t="shared" si="1431"/>
        <v>0</v>
      </c>
      <c r="FZ78" s="40">
        <f t="shared" si="1431"/>
        <v>0</v>
      </c>
      <c r="GA78" s="40">
        <f t="shared" si="1431"/>
        <v>0</v>
      </c>
      <c r="GB78" s="40">
        <f t="shared" si="1431"/>
        <v>0</v>
      </c>
      <c r="GC78" s="40">
        <f t="shared" si="1431"/>
        <v>0</v>
      </c>
      <c r="GD78" s="40">
        <f t="shared" si="1431"/>
        <v>0</v>
      </c>
      <c r="GE78" s="40">
        <f t="shared" si="1431"/>
        <v>0</v>
      </c>
      <c r="GF78" s="40">
        <f t="shared" si="1431"/>
        <v>0</v>
      </c>
      <c r="GG78" s="40">
        <f t="shared" si="1431"/>
        <v>0</v>
      </c>
      <c r="GH78" s="40">
        <f t="shared" si="1431"/>
        <v>0</v>
      </c>
      <c r="GI78" s="40">
        <f t="shared" si="1431"/>
        <v>0</v>
      </c>
      <c r="GJ78" s="40">
        <f t="shared" si="1431"/>
        <v>0</v>
      </c>
      <c r="GK78" s="40">
        <f t="shared" si="1431"/>
        <v>0</v>
      </c>
      <c r="GL78" s="40">
        <f t="shared" si="1431"/>
        <v>0</v>
      </c>
      <c r="GM78" s="40">
        <f t="shared" si="1431"/>
        <v>0</v>
      </c>
      <c r="GN78" s="40">
        <f t="shared" si="1431"/>
        <v>0</v>
      </c>
      <c r="GO78" s="40">
        <f t="shared" si="1431"/>
        <v>0</v>
      </c>
      <c r="GP78" s="40" t="str">
        <f t="shared" si="1431"/>
        <v/>
      </c>
      <c r="GQ78" s="40" t="str">
        <f t="shared" si="1431"/>
        <v/>
      </c>
      <c r="GR78" s="40" t="str">
        <f t="shared" si="1431"/>
        <v/>
      </c>
      <c r="GS78" s="40" t="str">
        <f t="shared" si="1431"/>
        <v/>
      </c>
      <c r="GT78" s="41">
        <f t="shared" si="1431"/>
        <v>0</v>
      </c>
      <c r="GU78" s="45"/>
      <c r="GV78" s="45"/>
      <c r="GW78" s="45"/>
      <c r="GX78" s="45"/>
      <c r="GY78" s="45"/>
      <c r="GZ78" s="45"/>
      <c r="HA78" s="45"/>
      <c r="HB78" s="45"/>
      <c r="HC78" s="45"/>
      <c r="HD78" s="46"/>
      <c r="HE78" s="45"/>
      <c r="HF78" s="45"/>
      <c r="HG78" s="45"/>
      <c r="HH78" s="45"/>
      <c r="HI78" s="46"/>
      <c r="HJ78" s="45"/>
      <c r="HK78" s="45"/>
      <c r="HL78" s="46"/>
      <c r="HM78" s="46"/>
      <c r="HN78" s="46"/>
      <c r="HO78" s="45"/>
      <c r="HP78" s="46"/>
      <c r="HQ78" s="45"/>
      <c r="HR78" s="45"/>
      <c r="HS78" s="47">
        <f>SUM(GU78:HR78)</f>
        <v>0</v>
      </c>
      <c r="HT78" s="40">
        <f t="shared" ref="HT78:IR78" si="1432">IFERROR(GU78/GU$10,"")</f>
        <v>0</v>
      </c>
      <c r="HU78" s="40">
        <f t="shared" si="1432"/>
        <v>0</v>
      </c>
      <c r="HV78" s="40">
        <f t="shared" si="1432"/>
        <v>0</v>
      </c>
      <c r="HW78" s="40">
        <f t="shared" si="1432"/>
        <v>0</v>
      </c>
      <c r="HX78" s="40">
        <f t="shared" si="1432"/>
        <v>0</v>
      </c>
      <c r="HY78" s="40">
        <f t="shared" si="1432"/>
        <v>0</v>
      </c>
      <c r="HZ78" s="40">
        <f t="shared" si="1432"/>
        <v>0</v>
      </c>
      <c r="IA78" s="40">
        <f t="shared" si="1432"/>
        <v>0</v>
      </c>
      <c r="IB78" s="40">
        <f t="shared" si="1432"/>
        <v>0</v>
      </c>
      <c r="IC78" s="40">
        <f t="shared" si="1432"/>
        <v>0</v>
      </c>
      <c r="ID78" s="40">
        <f t="shared" si="1432"/>
        <v>0</v>
      </c>
      <c r="IE78" s="40">
        <f t="shared" si="1432"/>
        <v>0</v>
      </c>
      <c r="IF78" s="40" t="str">
        <f t="shared" si="1432"/>
        <v/>
      </c>
      <c r="IG78" s="40">
        <f t="shared" si="1432"/>
        <v>0</v>
      </c>
      <c r="IH78" s="40">
        <f t="shared" si="1432"/>
        <v>0</v>
      </c>
      <c r="II78" s="40">
        <f t="shared" si="1432"/>
        <v>0</v>
      </c>
      <c r="IJ78" s="40">
        <f t="shared" si="1432"/>
        <v>0</v>
      </c>
      <c r="IK78" s="40">
        <f t="shared" si="1432"/>
        <v>0</v>
      </c>
      <c r="IL78" s="40">
        <f t="shared" si="1432"/>
        <v>0</v>
      </c>
      <c r="IM78" s="40">
        <f t="shared" si="1432"/>
        <v>0</v>
      </c>
      <c r="IN78" s="40">
        <f t="shared" si="1432"/>
        <v>0</v>
      </c>
      <c r="IO78" s="40">
        <f t="shared" si="1432"/>
        <v>0</v>
      </c>
      <c r="IP78" s="40" t="str">
        <f t="shared" si="1432"/>
        <v/>
      </c>
      <c r="IQ78" s="40" t="str">
        <f t="shared" si="1432"/>
        <v/>
      </c>
      <c r="IR78" s="41">
        <f t="shared" si="1432"/>
        <v>0</v>
      </c>
      <c r="IS78" s="45"/>
      <c r="IT78" s="45"/>
      <c r="IU78" s="45"/>
      <c r="IV78" s="45"/>
      <c r="IW78" s="45"/>
      <c r="IX78" s="45"/>
      <c r="IY78" s="45"/>
      <c r="IZ78" s="45"/>
      <c r="JA78" s="45"/>
      <c r="JB78" s="46"/>
      <c r="JC78" s="45"/>
      <c r="JD78" s="45"/>
      <c r="JE78" s="45"/>
      <c r="JF78" s="45"/>
      <c r="JG78" s="46"/>
      <c r="JH78" s="45"/>
      <c r="JI78" s="45"/>
      <c r="JJ78" s="46"/>
      <c r="JK78" s="46"/>
      <c r="JL78" s="46"/>
      <c r="JM78" s="45"/>
      <c r="JN78" s="46"/>
      <c r="JO78" s="45"/>
      <c r="JP78" s="45"/>
      <c r="JQ78" s="47">
        <f>SUM(IS78:JP78)</f>
        <v>0</v>
      </c>
      <c r="JR78" s="40">
        <f t="shared" ref="JR78:KP78" si="1433">IFERROR(IS78/IS$10,"")</f>
        <v>0</v>
      </c>
      <c r="JS78" s="40">
        <f t="shared" si="1433"/>
        <v>0</v>
      </c>
      <c r="JT78" s="40">
        <f t="shared" si="1433"/>
        <v>0</v>
      </c>
      <c r="JU78" s="40">
        <f t="shared" si="1433"/>
        <v>0</v>
      </c>
      <c r="JV78" s="40">
        <f t="shared" si="1433"/>
        <v>0</v>
      </c>
      <c r="JW78" s="40">
        <f t="shared" si="1433"/>
        <v>0</v>
      </c>
      <c r="JX78" s="40">
        <f t="shared" si="1433"/>
        <v>0</v>
      </c>
      <c r="JY78" s="40">
        <f t="shared" si="1433"/>
        <v>0</v>
      </c>
      <c r="JZ78" s="40">
        <f t="shared" si="1433"/>
        <v>0</v>
      </c>
      <c r="KA78" s="40">
        <f t="shared" si="1433"/>
        <v>0</v>
      </c>
      <c r="KB78" s="40">
        <f t="shared" si="1433"/>
        <v>0</v>
      </c>
      <c r="KC78" s="40">
        <f t="shared" si="1433"/>
        <v>0</v>
      </c>
      <c r="KD78" s="40" t="str">
        <f t="shared" si="1433"/>
        <v/>
      </c>
      <c r="KE78" s="40">
        <f t="shared" si="1433"/>
        <v>0</v>
      </c>
      <c r="KF78" s="40">
        <f t="shared" si="1433"/>
        <v>0</v>
      </c>
      <c r="KG78" s="40" t="str">
        <f t="shared" si="1433"/>
        <v/>
      </c>
      <c r="KH78" s="40">
        <f t="shared" si="1433"/>
        <v>0</v>
      </c>
      <c r="KI78" s="40">
        <f t="shared" si="1433"/>
        <v>0</v>
      </c>
      <c r="KJ78" s="40">
        <f t="shared" si="1433"/>
        <v>0</v>
      </c>
      <c r="KK78" s="40">
        <f t="shared" si="1433"/>
        <v>0</v>
      </c>
      <c r="KL78" s="40">
        <f t="shared" si="1433"/>
        <v>0</v>
      </c>
      <c r="KM78" s="40">
        <f t="shared" si="1433"/>
        <v>0</v>
      </c>
      <c r="KN78" s="40">
        <f t="shared" si="1433"/>
        <v>0</v>
      </c>
      <c r="KO78" s="40" t="str">
        <f t="shared" si="1433"/>
        <v/>
      </c>
      <c r="KP78" s="41">
        <f t="shared" si="1433"/>
        <v>0</v>
      </c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45"/>
      <c r="LL78" s="45"/>
      <c r="LM78" s="45"/>
      <c r="LN78" s="45"/>
      <c r="LO78" s="47">
        <f>SUM(KQ78:LN78)</f>
        <v>0</v>
      </c>
      <c r="LP78" s="40" t="str">
        <f t="shared" ref="LP78:MN78" si="1434">IFERROR(KQ78/KQ$10,"")</f>
        <v/>
      </c>
      <c r="LQ78" s="40" t="str">
        <f t="shared" si="1434"/>
        <v/>
      </c>
      <c r="LR78" s="40" t="str">
        <f t="shared" si="1434"/>
        <v/>
      </c>
      <c r="LS78" s="40" t="str">
        <f t="shared" si="1434"/>
        <v/>
      </c>
      <c r="LT78" s="40" t="str">
        <f t="shared" si="1434"/>
        <v/>
      </c>
      <c r="LU78" s="40" t="str">
        <f t="shared" si="1434"/>
        <v/>
      </c>
      <c r="LV78" s="40" t="str">
        <f t="shared" si="1434"/>
        <v/>
      </c>
      <c r="LW78" s="40" t="str">
        <f t="shared" si="1434"/>
        <v/>
      </c>
      <c r="LX78" s="40" t="str">
        <f t="shared" si="1434"/>
        <v/>
      </c>
      <c r="LY78" s="40" t="str">
        <f t="shared" si="1434"/>
        <v/>
      </c>
      <c r="LZ78" s="40" t="str">
        <f t="shared" si="1434"/>
        <v/>
      </c>
      <c r="MA78" s="40" t="str">
        <f t="shared" si="1434"/>
        <v/>
      </c>
      <c r="MB78" s="40" t="str">
        <f t="shared" si="1434"/>
        <v/>
      </c>
      <c r="MC78" s="40" t="str">
        <f t="shared" si="1434"/>
        <v/>
      </c>
      <c r="MD78" s="40" t="str">
        <f t="shared" si="1434"/>
        <v/>
      </c>
      <c r="ME78" s="40" t="str">
        <f t="shared" si="1434"/>
        <v/>
      </c>
      <c r="MF78" s="40" t="str">
        <f t="shared" si="1434"/>
        <v/>
      </c>
      <c r="MG78" s="40" t="str">
        <f t="shared" si="1434"/>
        <v/>
      </c>
      <c r="MH78" s="40" t="str">
        <f t="shared" si="1434"/>
        <v/>
      </c>
      <c r="MI78" s="40" t="str">
        <f t="shared" si="1434"/>
        <v/>
      </c>
      <c r="MJ78" s="40" t="str">
        <f t="shared" si="1434"/>
        <v/>
      </c>
      <c r="MK78" s="40" t="str">
        <f t="shared" si="1434"/>
        <v/>
      </c>
      <c r="ML78" s="40" t="str">
        <f t="shared" si="1434"/>
        <v/>
      </c>
      <c r="MM78" s="40" t="str">
        <f t="shared" si="1434"/>
        <v/>
      </c>
      <c r="MN78" s="41" t="str">
        <f t="shared" si="1434"/>
        <v/>
      </c>
      <c r="MO78" s="45"/>
      <c r="MP78" s="45"/>
      <c r="MQ78" s="45"/>
      <c r="MR78" s="45"/>
      <c r="MS78" s="45"/>
      <c r="MT78" s="45"/>
      <c r="MU78" s="45"/>
      <c r="MV78" s="45"/>
      <c r="MW78" s="45"/>
      <c r="MX78" s="45"/>
      <c r="MY78" s="45"/>
      <c r="MZ78" s="45"/>
      <c r="NA78" s="45"/>
      <c r="NB78" s="45"/>
      <c r="NC78" s="45"/>
      <c r="ND78" s="45"/>
      <c r="NE78" s="45"/>
      <c r="NF78" s="45"/>
      <c r="NG78" s="45"/>
      <c r="NH78" s="45"/>
      <c r="NI78" s="45"/>
      <c r="NJ78" s="45"/>
      <c r="NK78" s="45"/>
      <c r="NL78" s="45"/>
      <c r="NM78" s="47">
        <f>SUM(MO78:NL78)</f>
        <v>0</v>
      </c>
      <c r="NN78" s="40" t="str">
        <f t="shared" ref="NN78:OL78" si="1435">IFERROR(MO78/MO$10,"")</f>
        <v/>
      </c>
      <c r="NO78" s="40" t="str">
        <f t="shared" si="1435"/>
        <v/>
      </c>
      <c r="NP78" s="40" t="str">
        <f t="shared" si="1435"/>
        <v/>
      </c>
      <c r="NQ78" s="40" t="str">
        <f t="shared" si="1435"/>
        <v/>
      </c>
      <c r="NR78" s="40" t="str">
        <f t="shared" si="1435"/>
        <v/>
      </c>
      <c r="NS78" s="40" t="str">
        <f t="shared" si="1435"/>
        <v/>
      </c>
      <c r="NT78" s="40" t="str">
        <f t="shared" si="1435"/>
        <v/>
      </c>
      <c r="NU78" s="40" t="str">
        <f t="shared" si="1435"/>
        <v/>
      </c>
      <c r="NV78" s="40" t="str">
        <f t="shared" si="1435"/>
        <v/>
      </c>
      <c r="NW78" s="40" t="str">
        <f t="shared" si="1435"/>
        <v/>
      </c>
      <c r="NX78" s="40" t="str">
        <f t="shared" si="1435"/>
        <v/>
      </c>
      <c r="NY78" s="40" t="str">
        <f t="shared" si="1435"/>
        <v/>
      </c>
      <c r="NZ78" s="40" t="str">
        <f t="shared" si="1435"/>
        <v/>
      </c>
      <c r="OA78" s="40" t="str">
        <f t="shared" si="1435"/>
        <v/>
      </c>
      <c r="OB78" s="40" t="str">
        <f t="shared" si="1435"/>
        <v/>
      </c>
      <c r="OC78" s="40" t="str">
        <f t="shared" si="1435"/>
        <v/>
      </c>
      <c r="OD78" s="40" t="str">
        <f t="shared" si="1435"/>
        <v/>
      </c>
      <c r="OE78" s="40" t="str">
        <f t="shared" si="1435"/>
        <v/>
      </c>
      <c r="OF78" s="40" t="str">
        <f t="shared" si="1435"/>
        <v/>
      </c>
      <c r="OG78" s="40" t="str">
        <f t="shared" si="1435"/>
        <v/>
      </c>
      <c r="OH78" s="40" t="str">
        <f t="shared" si="1435"/>
        <v/>
      </c>
      <c r="OI78" s="40" t="str">
        <f t="shared" si="1435"/>
        <v/>
      </c>
      <c r="OJ78" s="40" t="str">
        <f t="shared" si="1435"/>
        <v/>
      </c>
      <c r="OK78" s="40" t="str">
        <f t="shared" si="1435"/>
        <v/>
      </c>
      <c r="OL78" s="41" t="str">
        <f t="shared" si="1435"/>
        <v/>
      </c>
      <c r="OM78" s="45"/>
      <c r="ON78" s="45"/>
      <c r="OO78" s="45"/>
      <c r="OP78" s="45"/>
      <c r="OQ78" s="45"/>
      <c r="OR78" s="45"/>
      <c r="OS78" s="45"/>
      <c r="OT78" s="45"/>
      <c r="OU78" s="45"/>
      <c r="OV78" s="45"/>
      <c r="OW78" s="45"/>
      <c r="OX78" s="45"/>
      <c r="OY78" s="45"/>
      <c r="OZ78" s="45"/>
      <c r="PA78" s="45"/>
      <c r="PB78" s="45"/>
      <c r="PC78" s="45"/>
      <c r="PD78" s="45"/>
      <c r="PE78" s="45"/>
      <c r="PF78" s="45"/>
      <c r="PG78" s="45"/>
      <c r="PH78" s="45"/>
      <c r="PI78" s="45"/>
      <c r="PJ78" s="45"/>
      <c r="PK78" s="47">
        <f>SUM(OM78:PJ78)</f>
        <v>0</v>
      </c>
      <c r="PL78" s="40" t="str">
        <f t="shared" ref="PL78:QJ78" si="1436">IFERROR(OM78/OM$10,"")</f>
        <v/>
      </c>
      <c r="PM78" s="40" t="str">
        <f t="shared" si="1436"/>
        <v/>
      </c>
      <c r="PN78" s="40" t="str">
        <f t="shared" si="1436"/>
        <v/>
      </c>
      <c r="PO78" s="40" t="str">
        <f t="shared" si="1436"/>
        <v/>
      </c>
      <c r="PP78" s="40" t="str">
        <f t="shared" si="1436"/>
        <v/>
      </c>
      <c r="PQ78" s="40" t="str">
        <f t="shared" si="1436"/>
        <v/>
      </c>
      <c r="PR78" s="40" t="str">
        <f t="shared" si="1436"/>
        <v/>
      </c>
      <c r="PS78" s="40" t="str">
        <f t="shared" si="1436"/>
        <v/>
      </c>
      <c r="PT78" s="40" t="str">
        <f t="shared" si="1436"/>
        <v/>
      </c>
      <c r="PU78" s="40" t="str">
        <f t="shared" si="1436"/>
        <v/>
      </c>
      <c r="PV78" s="40" t="str">
        <f t="shared" si="1436"/>
        <v/>
      </c>
      <c r="PW78" s="40" t="str">
        <f t="shared" si="1436"/>
        <v/>
      </c>
      <c r="PX78" s="40" t="str">
        <f t="shared" si="1436"/>
        <v/>
      </c>
      <c r="PY78" s="40" t="str">
        <f t="shared" si="1436"/>
        <v/>
      </c>
      <c r="PZ78" s="40" t="str">
        <f t="shared" si="1436"/>
        <v/>
      </c>
      <c r="QA78" s="40" t="str">
        <f t="shared" si="1436"/>
        <v/>
      </c>
      <c r="QB78" s="40" t="str">
        <f t="shared" si="1436"/>
        <v/>
      </c>
      <c r="QC78" s="40" t="str">
        <f t="shared" si="1436"/>
        <v/>
      </c>
      <c r="QD78" s="40" t="str">
        <f t="shared" si="1436"/>
        <v/>
      </c>
      <c r="QE78" s="40" t="str">
        <f t="shared" si="1436"/>
        <v/>
      </c>
      <c r="QF78" s="40" t="str">
        <f t="shared" si="1436"/>
        <v/>
      </c>
      <c r="QG78" s="40" t="str">
        <f t="shared" si="1436"/>
        <v/>
      </c>
      <c r="QH78" s="40" t="str">
        <f t="shared" si="1436"/>
        <v/>
      </c>
      <c r="QI78" s="40" t="str">
        <f t="shared" si="1436"/>
        <v/>
      </c>
      <c r="QJ78" s="41" t="str">
        <f t="shared" si="1436"/>
        <v/>
      </c>
      <c r="QK78" s="45"/>
      <c r="QL78" s="45"/>
      <c r="QM78" s="45"/>
      <c r="QN78" s="45"/>
      <c r="QO78" s="45"/>
      <c r="QP78" s="45"/>
      <c r="QQ78" s="45"/>
      <c r="QR78" s="45"/>
      <c r="QS78" s="45"/>
      <c r="QT78" s="45"/>
      <c r="QU78" s="45"/>
      <c r="QV78" s="45"/>
      <c r="QW78" s="45"/>
      <c r="QX78" s="45"/>
      <c r="QY78" s="45"/>
      <c r="QZ78" s="45"/>
      <c r="RA78" s="45"/>
      <c r="RB78" s="45"/>
      <c r="RC78" s="45"/>
      <c r="RD78" s="45"/>
      <c r="RE78" s="45"/>
      <c r="RF78" s="45"/>
      <c r="RG78" s="45"/>
      <c r="RH78" s="45"/>
      <c r="RI78" s="47">
        <f>SUM(QK78:RH78)</f>
        <v>0</v>
      </c>
      <c r="RJ78" s="40" t="str">
        <f t="shared" ref="RJ78:SH78" si="1437">IFERROR(QK78/QK$10,"")</f>
        <v/>
      </c>
      <c r="RK78" s="40" t="str">
        <f t="shared" si="1437"/>
        <v/>
      </c>
      <c r="RL78" s="40" t="str">
        <f t="shared" si="1437"/>
        <v/>
      </c>
      <c r="RM78" s="40" t="str">
        <f t="shared" si="1437"/>
        <v/>
      </c>
      <c r="RN78" s="40" t="str">
        <f t="shared" si="1437"/>
        <v/>
      </c>
      <c r="RO78" s="40" t="str">
        <f t="shared" si="1437"/>
        <v/>
      </c>
      <c r="RP78" s="40" t="str">
        <f t="shared" si="1437"/>
        <v/>
      </c>
      <c r="RQ78" s="40" t="str">
        <f t="shared" si="1437"/>
        <v/>
      </c>
      <c r="RR78" s="40" t="str">
        <f t="shared" si="1437"/>
        <v/>
      </c>
      <c r="RS78" s="40" t="str">
        <f t="shared" si="1437"/>
        <v/>
      </c>
      <c r="RT78" s="40" t="str">
        <f t="shared" si="1437"/>
        <v/>
      </c>
      <c r="RU78" s="40" t="str">
        <f t="shared" si="1437"/>
        <v/>
      </c>
      <c r="RV78" s="40" t="str">
        <f t="shared" si="1437"/>
        <v/>
      </c>
      <c r="RW78" s="40" t="str">
        <f t="shared" si="1437"/>
        <v/>
      </c>
      <c r="RX78" s="40" t="str">
        <f t="shared" si="1437"/>
        <v/>
      </c>
      <c r="RY78" s="40" t="str">
        <f t="shared" si="1437"/>
        <v/>
      </c>
      <c r="RZ78" s="40" t="str">
        <f t="shared" si="1437"/>
        <v/>
      </c>
      <c r="SA78" s="40" t="str">
        <f t="shared" si="1437"/>
        <v/>
      </c>
      <c r="SB78" s="40" t="str">
        <f t="shared" si="1437"/>
        <v/>
      </c>
      <c r="SC78" s="40" t="str">
        <f t="shared" si="1437"/>
        <v/>
      </c>
      <c r="SD78" s="40" t="str">
        <f t="shared" si="1437"/>
        <v/>
      </c>
      <c r="SE78" s="40" t="str">
        <f t="shared" si="1437"/>
        <v/>
      </c>
      <c r="SF78" s="40" t="str">
        <f t="shared" si="1437"/>
        <v/>
      </c>
      <c r="SG78" s="40" t="str">
        <f t="shared" si="1437"/>
        <v/>
      </c>
      <c r="SH78" s="41" t="str">
        <f t="shared" si="1437"/>
        <v/>
      </c>
      <c r="SI78" s="45"/>
      <c r="SJ78" s="45"/>
      <c r="SK78" s="45"/>
      <c r="SL78" s="45"/>
      <c r="SM78" s="45"/>
      <c r="SN78" s="45"/>
      <c r="SO78" s="45"/>
      <c r="SP78" s="45"/>
      <c r="SQ78" s="45"/>
      <c r="SR78" s="45"/>
      <c r="SS78" s="45"/>
      <c r="ST78" s="45"/>
      <c r="SU78" s="45"/>
      <c r="SV78" s="45"/>
      <c r="SW78" s="45"/>
      <c r="SX78" s="45"/>
      <c r="SY78" s="45"/>
      <c r="SZ78" s="45"/>
      <c r="TA78" s="45"/>
      <c r="TB78" s="45"/>
      <c r="TC78" s="45"/>
      <c r="TD78" s="45"/>
      <c r="TE78" s="45"/>
      <c r="TF78" s="45"/>
      <c r="TG78" s="47">
        <f>SUM(SI78:TF78)</f>
        <v>0</v>
      </c>
      <c r="TH78" s="40" t="str">
        <f t="shared" ref="TH78:UA78" si="1438">IFERROR(SI78/SI$10,"")</f>
        <v/>
      </c>
      <c r="TI78" s="40" t="str">
        <f t="shared" si="1438"/>
        <v/>
      </c>
      <c r="TJ78" s="40" t="str">
        <f t="shared" si="1438"/>
        <v/>
      </c>
      <c r="TK78" s="40" t="str">
        <f t="shared" si="1438"/>
        <v/>
      </c>
      <c r="TL78" s="40" t="str">
        <f t="shared" si="1438"/>
        <v/>
      </c>
      <c r="TM78" s="40" t="str">
        <f t="shared" si="1438"/>
        <v/>
      </c>
      <c r="TN78" s="40" t="str">
        <f t="shared" si="1438"/>
        <v/>
      </c>
      <c r="TO78" s="40" t="str">
        <f t="shared" si="1438"/>
        <v/>
      </c>
      <c r="TP78" s="40" t="str">
        <f t="shared" si="1438"/>
        <v/>
      </c>
      <c r="TQ78" s="40" t="str">
        <f t="shared" si="1438"/>
        <v/>
      </c>
      <c r="TR78" s="40" t="str">
        <f t="shared" si="1438"/>
        <v/>
      </c>
      <c r="TS78" s="40" t="str">
        <f t="shared" si="1438"/>
        <v/>
      </c>
      <c r="TT78" s="40" t="str">
        <f t="shared" si="1438"/>
        <v/>
      </c>
      <c r="TU78" s="40" t="str">
        <f t="shared" si="1438"/>
        <v/>
      </c>
      <c r="TV78" s="40" t="str">
        <f t="shared" si="1438"/>
        <v/>
      </c>
      <c r="TW78" s="40" t="str">
        <f t="shared" si="1438"/>
        <v/>
      </c>
      <c r="TX78" s="40" t="str">
        <f t="shared" si="1438"/>
        <v/>
      </c>
      <c r="TY78" s="40" t="str">
        <f t="shared" si="1438"/>
        <v/>
      </c>
      <c r="TZ78" s="40" t="str">
        <f t="shared" si="1438"/>
        <v/>
      </c>
      <c r="UA78" s="40" t="str">
        <f t="shared" si="1438"/>
        <v/>
      </c>
      <c r="UB78" s="40" t="str">
        <f t="shared" ref="UB78:UG78" si="1439">IFERROR(TB78/TB$10,"")</f>
        <v/>
      </c>
      <c r="UC78" s="40" t="str">
        <f t="shared" si="1439"/>
        <v/>
      </c>
      <c r="UD78" s="40" t="str">
        <f t="shared" si="1439"/>
        <v/>
      </c>
      <c r="UE78" s="40" t="str">
        <f t="shared" si="1439"/>
        <v/>
      </c>
      <c r="UF78" s="40" t="str">
        <f t="shared" si="1439"/>
        <v/>
      </c>
      <c r="UG78" s="41" t="str">
        <f t="shared" si="1439"/>
        <v/>
      </c>
      <c r="UH78" s="45"/>
      <c r="UI78" s="45"/>
      <c r="UJ78" s="45"/>
      <c r="UK78" s="45"/>
      <c r="UL78" s="45"/>
      <c r="UM78" s="45"/>
      <c r="UN78" s="45"/>
      <c r="UO78" s="45"/>
      <c r="UP78" s="45"/>
      <c r="UQ78" s="45"/>
      <c r="UR78" s="45"/>
      <c r="US78" s="45"/>
      <c r="UT78" s="45"/>
      <c r="UU78" s="45"/>
      <c r="UV78" s="45"/>
      <c r="UW78" s="45"/>
      <c r="UX78" s="45"/>
      <c r="UY78" s="45"/>
      <c r="UZ78" s="45"/>
      <c r="VA78" s="45"/>
      <c r="VB78" s="45"/>
      <c r="VC78" s="45"/>
      <c r="VD78" s="45"/>
      <c r="VE78" s="45"/>
      <c r="VF78" s="47">
        <f>SUM(UH78:VE78)</f>
        <v>0</v>
      </c>
      <c r="VG78" s="40" t="str">
        <f t="shared" ref="VG78:WE78" si="1440">IFERROR(UH78/UH$10,"")</f>
        <v/>
      </c>
      <c r="VH78" s="40" t="str">
        <f t="shared" si="1440"/>
        <v/>
      </c>
      <c r="VI78" s="40" t="str">
        <f t="shared" si="1440"/>
        <v/>
      </c>
      <c r="VJ78" s="40" t="str">
        <f t="shared" si="1440"/>
        <v/>
      </c>
      <c r="VK78" s="40" t="str">
        <f t="shared" si="1440"/>
        <v/>
      </c>
      <c r="VL78" s="40" t="str">
        <f t="shared" si="1440"/>
        <v/>
      </c>
      <c r="VM78" s="40" t="str">
        <f t="shared" si="1440"/>
        <v/>
      </c>
      <c r="VN78" s="40" t="str">
        <f t="shared" si="1440"/>
        <v/>
      </c>
      <c r="VO78" s="40" t="str">
        <f t="shared" si="1440"/>
        <v/>
      </c>
      <c r="VP78" s="40" t="str">
        <f t="shared" si="1440"/>
        <v/>
      </c>
      <c r="VQ78" s="40" t="str">
        <f t="shared" si="1440"/>
        <v/>
      </c>
      <c r="VR78" s="40" t="str">
        <f t="shared" si="1440"/>
        <v/>
      </c>
      <c r="VS78" s="40" t="str">
        <f t="shared" si="1440"/>
        <v/>
      </c>
      <c r="VT78" s="40" t="str">
        <f t="shared" si="1440"/>
        <v/>
      </c>
      <c r="VU78" s="40" t="str">
        <f t="shared" si="1440"/>
        <v/>
      </c>
      <c r="VV78" s="40" t="str">
        <f t="shared" si="1440"/>
        <v/>
      </c>
      <c r="VW78" s="40" t="str">
        <f t="shared" si="1440"/>
        <v/>
      </c>
      <c r="VX78" s="40" t="str">
        <f t="shared" si="1440"/>
        <v/>
      </c>
      <c r="VY78" s="40" t="str">
        <f t="shared" si="1440"/>
        <v/>
      </c>
      <c r="VZ78" s="40" t="str">
        <f t="shared" si="1440"/>
        <v/>
      </c>
      <c r="WA78" s="40" t="str">
        <f t="shared" si="1440"/>
        <v/>
      </c>
      <c r="WB78" s="40" t="str">
        <f t="shared" si="1440"/>
        <v/>
      </c>
      <c r="WC78" s="40" t="str">
        <f t="shared" si="1440"/>
        <v/>
      </c>
      <c r="WD78" s="40" t="str">
        <f t="shared" si="1440"/>
        <v/>
      </c>
      <c r="WE78" s="41" t="str">
        <f t="shared" si="1440"/>
        <v/>
      </c>
      <c r="WF78" s="45">
        <f t="shared" ref="WF78:XC78" si="1441">SUMIF($C$2:$WE$2,WF$2,$C78:$WE78)</f>
        <v>0</v>
      </c>
      <c r="WG78" s="45">
        <f t="shared" si="1441"/>
        <v>0</v>
      </c>
      <c r="WH78" s="45">
        <f t="shared" si="1441"/>
        <v>0</v>
      </c>
      <c r="WI78" s="45">
        <f t="shared" si="1441"/>
        <v>0</v>
      </c>
      <c r="WJ78" s="45">
        <f t="shared" si="1441"/>
        <v>0</v>
      </c>
      <c r="WK78" s="45">
        <f t="shared" si="1441"/>
        <v>0</v>
      </c>
      <c r="WL78" s="45">
        <f t="shared" si="1441"/>
        <v>0</v>
      </c>
      <c r="WM78" s="45">
        <f t="shared" si="1441"/>
        <v>0</v>
      </c>
      <c r="WN78" s="45">
        <f t="shared" si="1441"/>
        <v>0</v>
      </c>
      <c r="WO78" s="45">
        <f t="shared" si="1441"/>
        <v>0</v>
      </c>
      <c r="WP78" s="45">
        <f t="shared" si="1441"/>
        <v>0</v>
      </c>
      <c r="WQ78" s="45">
        <f t="shared" si="1441"/>
        <v>0</v>
      </c>
      <c r="WR78" s="45">
        <f t="shared" si="1441"/>
        <v>0</v>
      </c>
      <c r="WS78" s="45">
        <f t="shared" si="1441"/>
        <v>0</v>
      </c>
      <c r="WT78" s="45">
        <f t="shared" si="1441"/>
        <v>0</v>
      </c>
      <c r="WU78" s="45">
        <f t="shared" si="1441"/>
        <v>0</v>
      </c>
      <c r="WV78" s="45">
        <f t="shared" si="1441"/>
        <v>0</v>
      </c>
      <c r="WW78" s="45">
        <f t="shared" si="1441"/>
        <v>0</v>
      </c>
      <c r="WX78" s="45">
        <f t="shared" si="1441"/>
        <v>0</v>
      </c>
      <c r="WY78" s="45">
        <f t="shared" si="1441"/>
        <v>0</v>
      </c>
      <c r="WZ78" s="45">
        <f t="shared" si="1441"/>
        <v>0</v>
      </c>
      <c r="XA78" s="45">
        <f t="shared" si="1441"/>
        <v>0</v>
      </c>
      <c r="XB78" s="45">
        <f t="shared" si="1441"/>
        <v>0</v>
      </c>
      <c r="XC78" s="45">
        <f t="shared" si="1441"/>
        <v>0</v>
      </c>
      <c r="XD78" s="47">
        <f>SUM(WF78:XC78)</f>
        <v>0</v>
      </c>
      <c r="XE78" s="40">
        <f t="shared" ref="XE78:YC78" si="1442">IFERROR(WF78/WF$10,"")</f>
        <v>0</v>
      </c>
      <c r="XF78" s="40">
        <f t="shared" si="1442"/>
        <v>0</v>
      </c>
      <c r="XG78" s="40">
        <f t="shared" si="1442"/>
        <v>0</v>
      </c>
      <c r="XH78" s="40">
        <f t="shared" si="1442"/>
        <v>0</v>
      </c>
      <c r="XI78" s="40">
        <f t="shared" si="1442"/>
        <v>0</v>
      </c>
      <c r="XJ78" s="40">
        <f t="shared" si="1442"/>
        <v>0</v>
      </c>
      <c r="XK78" s="40">
        <f t="shared" si="1442"/>
        <v>0</v>
      </c>
      <c r="XL78" s="40">
        <f t="shared" si="1442"/>
        <v>0</v>
      </c>
      <c r="XM78" s="40">
        <f t="shared" si="1442"/>
        <v>0</v>
      </c>
      <c r="XN78" s="40">
        <f t="shared" si="1442"/>
        <v>0</v>
      </c>
      <c r="XO78" s="40">
        <f t="shared" si="1442"/>
        <v>0</v>
      </c>
      <c r="XP78" s="40">
        <f t="shared" si="1442"/>
        <v>0</v>
      </c>
      <c r="XQ78" s="40">
        <f t="shared" si="1442"/>
        <v>0</v>
      </c>
      <c r="XR78" s="40">
        <f t="shared" si="1442"/>
        <v>0</v>
      </c>
      <c r="XS78" s="40">
        <f t="shared" si="1442"/>
        <v>0</v>
      </c>
      <c r="XT78" s="40">
        <f t="shared" si="1442"/>
        <v>0</v>
      </c>
      <c r="XU78" s="40">
        <f t="shared" si="1442"/>
        <v>0</v>
      </c>
      <c r="XV78" s="40">
        <f t="shared" si="1442"/>
        <v>0</v>
      </c>
      <c r="XW78" s="40">
        <f t="shared" si="1442"/>
        <v>0</v>
      </c>
      <c r="XX78" s="40">
        <f t="shared" si="1442"/>
        <v>0</v>
      </c>
      <c r="XY78" s="40">
        <f t="shared" si="1442"/>
        <v>0</v>
      </c>
      <c r="XZ78" s="40">
        <f t="shared" si="1442"/>
        <v>0</v>
      </c>
      <c r="YA78" s="40">
        <f t="shared" si="1442"/>
        <v>0</v>
      </c>
      <c r="YB78" s="40" t="str">
        <f t="shared" si="1442"/>
        <v/>
      </c>
      <c r="YC78" s="41">
        <f t="shared" si="1442"/>
        <v>0</v>
      </c>
    </row>
    <row r="79" s="18" customFormat="1" customHeight="1" spans="1:653">
      <c r="A79" s="88"/>
      <c r="B79" s="89" t="s">
        <v>134</v>
      </c>
      <c r="C79" s="45"/>
      <c r="D79" s="45"/>
      <c r="E79" s="45"/>
      <c r="F79" s="45"/>
      <c r="G79" s="45"/>
      <c r="H79" s="45"/>
      <c r="I79" s="45"/>
      <c r="J79" s="45"/>
      <c r="K79" s="45"/>
      <c r="L79" s="46"/>
      <c r="M79" s="45"/>
      <c r="N79" s="45"/>
      <c r="O79" s="45"/>
      <c r="P79" s="45"/>
      <c r="Q79" s="46"/>
      <c r="R79" s="45"/>
      <c r="S79" s="40" t="str">
        <f>IFERROR(#REF!/#REF!,"")</f>
        <v/>
      </c>
      <c r="T79" s="45"/>
      <c r="U79" s="45"/>
      <c r="V79" s="45"/>
      <c r="W79" s="45"/>
      <c r="X79" s="46"/>
      <c r="Y79" s="45"/>
      <c r="Z79" s="45"/>
      <c r="AA79" s="47">
        <f>SUM(C79:Z79)</f>
        <v>0</v>
      </c>
      <c r="AB79" s="40">
        <f t="shared" ref="AB79:AZ79" si="1443">IFERROR(C79/C$10,"")</f>
        <v>0</v>
      </c>
      <c r="AC79" s="40">
        <f t="shared" si="1443"/>
        <v>0</v>
      </c>
      <c r="AD79" s="40">
        <f t="shared" si="1443"/>
        <v>0</v>
      </c>
      <c r="AE79" s="40">
        <f t="shared" si="1443"/>
        <v>0</v>
      </c>
      <c r="AF79" s="40">
        <f t="shared" si="1443"/>
        <v>0</v>
      </c>
      <c r="AG79" s="40">
        <f t="shared" si="1443"/>
        <v>0</v>
      </c>
      <c r="AH79" s="40">
        <f t="shared" si="1443"/>
        <v>0</v>
      </c>
      <c r="AI79" s="40">
        <f t="shared" si="1443"/>
        <v>0</v>
      </c>
      <c r="AJ79" s="40">
        <f t="shared" si="1443"/>
        <v>0</v>
      </c>
      <c r="AK79" s="40">
        <f t="shared" si="1443"/>
        <v>0</v>
      </c>
      <c r="AL79" s="40">
        <f t="shared" si="1443"/>
        <v>0</v>
      </c>
      <c r="AM79" s="40">
        <f t="shared" si="1443"/>
        <v>0</v>
      </c>
      <c r="AN79" s="40">
        <f t="shared" si="1443"/>
        <v>0</v>
      </c>
      <c r="AO79" s="40">
        <f t="shared" si="1443"/>
        <v>0</v>
      </c>
      <c r="AP79" s="40">
        <f t="shared" si="1443"/>
        <v>0</v>
      </c>
      <c r="AQ79" s="40">
        <f t="shared" si="1443"/>
        <v>0</v>
      </c>
      <c r="AR79" s="40" t="str">
        <f t="shared" si="1443"/>
        <v/>
      </c>
      <c r="AS79" s="40">
        <f t="shared" si="1443"/>
        <v>0</v>
      </c>
      <c r="AT79" s="40">
        <f t="shared" si="1443"/>
        <v>0</v>
      </c>
      <c r="AU79" s="40">
        <f t="shared" si="1443"/>
        <v>0</v>
      </c>
      <c r="AV79" s="40" t="str">
        <f t="shared" si="1443"/>
        <v/>
      </c>
      <c r="AW79" s="40" t="str">
        <f t="shared" si="1443"/>
        <v/>
      </c>
      <c r="AX79" s="40" t="str">
        <f t="shared" si="1443"/>
        <v/>
      </c>
      <c r="AY79" s="40" t="str">
        <f t="shared" si="1443"/>
        <v/>
      </c>
      <c r="AZ79" s="41">
        <f t="shared" si="1443"/>
        <v>0</v>
      </c>
      <c r="BA79" s="45"/>
      <c r="BB79" s="45"/>
      <c r="BC79" s="45"/>
      <c r="BD79" s="45"/>
      <c r="BE79" s="45"/>
      <c r="BF79" s="45"/>
      <c r="BG79" s="45"/>
      <c r="BH79" s="45"/>
      <c r="BI79" s="45"/>
      <c r="BJ79" s="46"/>
      <c r="BK79" s="45"/>
      <c r="BL79" s="45"/>
      <c r="BM79" s="45"/>
      <c r="BN79" s="45"/>
      <c r="BO79" s="46"/>
      <c r="BP79" s="45"/>
      <c r="BQ79" s="40" t="str">
        <f>IFERROR(#REF!/#REF!,"")</f>
        <v/>
      </c>
      <c r="BR79" s="46"/>
      <c r="BS79" s="46"/>
      <c r="BT79" s="46"/>
      <c r="BU79" s="45"/>
      <c r="BV79" s="45"/>
      <c r="BW79" s="45"/>
      <c r="BX79" s="45"/>
      <c r="BY79" s="47">
        <f>SUM(BA79:BX79)</f>
        <v>0</v>
      </c>
      <c r="BZ79" s="40">
        <f t="shared" ref="BZ79:CX79" si="1444">IFERROR(BA79/BA$10,"")</f>
        <v>0</v>
      </c>
      <c r="CA79" s="40">
        <f t="shared" si="1444"/>
        <v>0</v>
      </c>
      <c r="CB79" s="40">
        <f t="shared" si="1444"/>
        <v>0</v>
      </c>
      <c r="CC79" s="40">
        <f t="shared" si="1444"/>
        <v>0</v>
      </c>
      <c r="CD79" s="40">
        <f t="shared" si="1444"/>
        <v>0</v>
      </c>
      <c r="CE79" s="40">
        <f t="shared" si="1444"/>
        <v>0</v>
      </c>
      <c r="CF79" s="40">
        <f t="shared" si="1444"/>
        <v>0</v>
      </c>
      <c r="CG79" s="40">
        <f t="shared" si="1444"/>
        <v>0</v>
      </c>
      <c r="CH79" s="40">
        <f t="shared" si="1444"/>
        <v>0</v>
      </c>
      <c r="CI79" s="40">
        <f t="shared" si="1444"/>
        <v>0</v>
      </c>
      <c r="CJ79" s="40">
        <f t="shared" si="1444"/>
        <v>0</v>
      </c>
      <c r="CK79" s="40">
        <f t="shared" si="1444"/>
        <v>0</v>
      </c>
      <c r="CL79" s="40">
        <f t="shared" si="1444"/>
        <v>0</v>
      </c>
      <c r="CM79" s="40">
        <f t="shared" si="1444"/>
        <v>0</v>
      </c>
      <c r="CN79" s="40">
        <f t="shared" si="1444"/>
        <v>0</v>
      </c>
      <c r="CO79" s="40">
        <f t="shared" si="1444"/>
        <v>0</v>
      </c>
      <c r="CP79" s="40" t="str">
        <f t="shared" si="1444"/>
        <v/>
      </c>
      <c r="CQ79" s="40">
        <f t="shared" si="1444"/>
        <v>0</v>
      </c>
      <c r="CR79" s="40">
        <f t="shared" si="1444"/>
        <v>0</v>
      </c>
      <c r="CS79" s="40">
        <f t="shared" si="1444"/>
        <v>0</v>
      </c>
      <c r="CT79" s="40" t="str">
        <f t="shared" si="1444"/>
        <v/>
      </c>
      <c r="CU79" s="40" t="str">
        <f t="shared" si="1444"/>
        <v/>
      </c>
      <c r="CV79" s="40" t="str">
        <f t="shared" si="1444"/>
        <v/>
      </c>
      <c r="CW79" s="40" t="str">
        <f t="shared" si="1444"/>
        <v/>
      </c>
      <c r="CX79" s="41">
        <f t="shared" si="1444"/>
        <v>0</v>
      </c>
      <c r="CY79" s="45"/>
      <c r="CZ79" s="45"/>
      <c r="DA79" s="45"/>
      <c r="DB79" s="45"/>
      <c r="DC79" s="45"/>
      <c r="DD79" s="45"/>
      <c r="DE79" s="45"/>
      <c r="DF79" s="45"/>
      <c r="DG79" s="45"/>
      <c r="DH79" s="46"/>
      <c r="DI79" s="45"/>
      <c r="DJ79" s="45"/>
      <c r="DK79" s="45"/>
      <c r="DL79" s="45"/>
      <c r="DM79" s="46"/>
      <c r="DN79" s="45"/>
      <c r="DO79" s="45"/>
      <c r="DP79" s="46"/>
      <c r="DQ79" s="46"/>
      <c r="DR79" s="46"/>
      <c r="DS79" s="45"/>
      <c r="DT79" s="45"/>
      <c r="DU79" s="45"/>
      <c r="DV79" s="45"/>
      <c r="DW79" s="47">
        <f>SUM(CY79:DV79)</f>
        <v>0</v>
      </c>
      <c r="DX79" s="40">
        <f t="shared" ref="DX79:EV79" si="1445">IFERROR(CY79/CY$10,"")</f>
        <v>0</v>
      </c>
      <c r="DY79" s="40">
        <f t="shared" si="1445"/>
        <v>0</v>
      </c>
      <c r="DZ79" s="40">
        <f t="shared" si="1445"/>
        <v>0</v>
      </c>
      <c r="EA79" s="40">
        <f t="shared" si="1445"/>
        <v>0</v>
      </c>
      <c r="EB79" s="40">
        <f t="shared" si="1445"/>
        <v>0</v>
      </c>
      <c r="EC79" s="40">
        <f t="shared" si="1445"/>
        <v>0</v>
      </c>
      <c r="ED79" s="40">
        <f t="shared" si="1445"/>
        <v>0</v>
      </c>
      <c r="EE79" s="40">
        <f t="shared" si="1445"/>
        <v>0</v>
      </c>
      <c r="EF79" s="40">
        <f t="shared" si="1445"/>
        <v>0</v>
      </c>
      <c r="EG79" s="40">
        <f t="shared" si="1445"/>
        <v>0</v>
      </c>
      <c r="EH79" s="40">
        <f t="shared" si="1445"/>
        <v>0</v>
      </c>
      <c r="EI79" s="40">
        <f t="shared" si="1445"/>
        <v>0</v>
      </c>
      <c r="EJ79" s="40">
        <f t="shared" si="1445"/>
        <v>0</v>
      </c>
      <c r="EK79" s="40">
        <f t="shared" si="1445"/>
        <v>0</v>
      </c>
      <c r="EL79" s="40">
        <f t="shared" si="1445"/>
        <v>0</v>
      </c>
      <c r="EM79" s="40">
        <f t="shared" si="1445"/>
        <v>0</v>
      </c>
      <c r="EN79" s="40">
        <f t="shared" si="1445"/>
        <v>0</v>
      </c>
      <c r="EO79" s="40">
        <f t="shared" si="1445"/>
        <v>0</v>
      </c>
      <c r="EP79" s="40">
        <f t="shared" si="1445"/>
        <v>0</v>
      </c>
      <c r="EQ79" s="40">
        <f t="shared" si="1445"/>
        <v>0</v>
      </c>
      <c r="ER79" s="40" t="str">
        <f t="shared" si="1445"/>
        <v/>
      </c>
      <c r="ES79" s="40" t="str">
        <f t="shared" si="1445"/>
        <v/>
      </c>
      <c r="ET79" s="40" t="str">
        <f t="shared" si="1445"/>
        <v/>
      </c>
      <c r="EU79" s="40" t="str">
        <f t="shared" si="1445"/>
        <v/>
      </c>
      <c r="EV79" s="41">
        <f t="shared" si="1445"/>
        <v>0</v>
      </c>
      <c r="EW79" s="45"/>
      <c r="EX79" s="45"/>
      <c r="EY79" s="45"/>
      <c r="EZ79" s="45"/>
      <c r="FA79" s="45"/>
      <c r="FB79" s="45"/>
      <c r="FC79" s="45"/>
      <c r="FD79" s="45"/>
      <c r="FE79" s="45"/>
      <c r="FF79" s="46"/>
      <c r="FG79" s="45"/>
      <c r="FH79" s="45"/>
      <c r="FI79" s="45"/>
      <c r="FJ79" s="45"/>
      <c r="FK79" s="46"/>
      <c r="FL79" s="45"/>
      <c r="FM79" s="45"/>
      <c r="FN79" s="46"/>
      <c r="FO79" s="46"/>
      <c r="FP79" s="46"/>
      <c r="FQ79" s="45"/>
      <c r="FR79" s="45"/>
      <c r="FS79" s="45"/>
      <c r="FT79" s="45"/>
      <c r="FU79" s="47">
        <f>SUM(EW79:FT79)</f>
        <v>0</v>
      </c>
      <c r="FV79" s="40">
        <f t="shared" ref="FV79:GT79" si="1446">IFERROR(EW79/EW$10,"")</f>
        <v>0</v>
      </c>
      <c r="FW79" s="40">
        <f t="shared" si="1446"/>
        <v>0</v>
      </c>
      <c r="FX79" s="40">
        <f t="shared" si="1446"/>
        <v>0</v>
      </c>
      <c r="FY79" s="40">
        <f t="shared" si="1446"/>
        <v>0</v>
      </c>
      <c r="FZ79" s="40">
        <f t="shared" si="1446"/>
        <v>0</v>
      </c>
      <c r="GA79" s="40">
        <f t="shared" si="1446"/>
        <v>0</v>
      </c>
      <c r="GB79" s="40">
        <f t="shared" si="1446"/>
        <v>0</v>
      </c>
      <c r="GC79" s="40">
        <f t="shared" si="1446"/>
        <v>0</v>
      </c>
      <c r="GD79" s="40">
        <f t="shared" si="1446"/>
        <v>0</v>
      </c>
      <c r="GE79" s="40">
        <f t="shared" si="1446"/>
        <v>0</v>
      </c>
      <c r="GF79" s="40">
        <f t="shared" si="1446"/>
        <v>0</v>
      </c>
      <c r="GG79" s="40">
        <f t="shared" si="1446"/>
        <v>0</v>
      </c>
      <c r="GH79" s="40">
        <f t="shared" si="1446"/>
        <v>0</v>
      </c>
      <c r="GI79" s="40">
        <f t="shared" si="1446"/>
        <v>0</v>
      </c>
      <c r="GJ79" s="40">
        <f t="shared" si="1446"/>
        <v>0</v>
      </c>
      <c r="GK79" s="40">
        <f t="shared" si="1446"/>
        <v>0</v>
      </c>
      <c r="GL79" s="40">
        <f t="shared" si="1446"/>
        <v>0</v>
      </c>
      <c r="GM79" s="40">
        <f t="shared" si="1446"/>
        <v>0</v>
      </c>
      <c r="GN79" s="40">
        <f t="shared" si="1446"/>
        <v>0</v>
      </c>
      <c r="GO79" s="40">
        <f t="shared" si="1446"/>
        <v>0</v>
      </c>
      <c r="GP79" s="40" t="str">
        <f t="shared" si="1446"/>
        <v/>
      </c>
      <c r="GQ79" s="40" t="str">
        <f t="shared" si="1446"/>
        <v/>
      </c>
      <c r="GR79" s="40" t="str">
        <f t="shared" si="1446"/>
        <v/>
      </c>
      <c r="GS79" s="40" t="str">
        <f t="shared" si="1446"/>
        <v/>
      </c>
      <c r="GT79" s="41">
        <f t="shared" si="1446"/>
        <v>0</v>
      </c>
      <c r="GU79" s="45"/>
      <c r="GV79" s="45"/>
      <c r="GW79" s="45"/>
      <c r="GX79" s="45"/>
      <c r="GY79" s="45"/>
      <c r="GZ79" s="45"/>
      <c r="HA79" s="45"/>
      <c r="HB79" s="45"/>
      <c r="HC79" s="45"/>
      <c r="HD79" s="46"/>
      <c r="HE79" s="45"/>
      <c r="HF79" s="45"/>
      <c r="HG79" s="45"/>
      <c r="HH79" s="45"/>
      <c r="HI79" s="46"/>
      <c r="HJ79" s="45"/>
      <c r="HK79" s="45"/>
      <c r="HL79" s="46"/>
      <c r="HM79" s="46"/>
      <c r="HN79" s="46"/>
      <c r="HO79" s="45"/>
      <c r="HP79" s="46"/>
      <c r="HQ79" s="45"/>
      <c r="HR79" s="45"/>
      <c r="HS79" s="47">
        <f>SUM(GU79:HR79)</f>
        <v>0</v>
      </c>
      <c r="HT79" s="40">
        <f t="shared" ref="HT79:IR79" si="1447">IFERROR(GU79/GU$10,"")</f>
        <v>0</v>
      </c>
      <c r="HU79" s="40">
        <f t="shared" si="1447"/>
        <v>0</v>
      </c>
      <c r="HV79" s="40">
        <f t="shared" si="1447"/>
        <v>0</v>
      </c>
      <c r="HW79" s="40">
        <f t="shared" si="1447"/>
        <v>0</v>
      </c>
      <c r="HX79" s="40">
        <f t="shared" si="1447"/>
        <v>0</v>
      </c>
      <c r="HY79" s="40">
        <f t="shared" si="1447"/>
        <v>0</v>
      </c>
      <c r="HZ79" s="40">
        <f t="shared" si="1447"/>
        <v>0</v>
      </c>
      <c r="IA79" s="40">
        <f t="shared" si="1447"/>
        <v>0</v>
      </c>
      <c r="IB79" s="40">
        <f t="shared" si="1447"/>
        <v>0</v>
      </c>
      <c r="IC79" s="40">
        <f t="shared" si="1447"/>
        <v>0</v>
      </c>
      <c r="ID79" s="40">
        <f t="shared" si="1447"/>
        <v>0</v>
      </c>
      <c r="IE79" s="40">
        <f t="shared" si="1447"/>
        <v>0</v>
      </c>
      <c r="IF79" s="40" t="str">
        <f t="shared" si="1447"/>
        <v/>
      </c>
      <c r="IG79" s="40">
        <f t="shared" si="1447"/>
        <v>0</v>
      </c>
      <c r="IH79" s="40">
        <f t="shared" si="1447"/>
        <v>0</v>
      </c>
      <c r="II79" s="40">
        <f t="shared" si="1447"/>
        <v>0</v>
      </c>
      <c r="IJ79" s="40">
        <f t="shared" si="1447"/>
        <v>0</v>
      </c>
      <c r="IK79" s="40">
        <f t="shared" si="1447"/>
        <v>0</v>
      </c>
      <c r="IL79" s="40">
        <f t="shared" si="1447"/>
        <v>0</v>
      </c>
      <c r="IM79" s="40">
        <f t="shared" si="1447"/>
        <v>0</v>
      </c>
      <c r="IN79" s="40">
        <f t="shared" si="1447"/>
        <v>0</v>
      </c>
      <c r="IO79" s="40">
        <f t="shared" si="1447"/>
        <v>0</v>
      </c>
      <c r="IP79" s="40" t="str">
        <f t="shared" si="1447"/>
        <v/>
      </c>
      <c r="IQ79" s="40" t="str">
        <f t="shared" si="1447"/>
        <v/>
      </c>
      <c r="IR79" s="41">
        <f t="shared" si="1447"/>
        <v>0</v>
      </c>
      <c r="IS79" s="45"/>
      <c r="IT79" s="45"/>
      <c r="IU79" s="45"/>
      <c r="IV79" s="45"/>
      <c r="IW79" s="45"/>
      <c r="IX79" s="45"/>
      <c r="IY79" s="45"/>
      <c r="IZ79" s="45"/>
      <c r="JA79" s="45"/>
      <c r="JB79" s="46"/>
      <c r="JC79" s="45"/>
      <c r="JD79" s="45"/>
      <c r="JE79" s="45"/>
      <c r="JF79" s="45"/>
      <c r="JG79" s="46"/>
      <c r="JH79" s="45"/>
      <c r="JI79" s="45"/>
      <c r="JJ79" s="46"/>
      <c r="JK79" s="46"/>
      <c r="JL79" s="46"/>
      <c r="JM79" s="45"/>
      <c r="JN79" s="46"/>
      <c r="JO79" s="45"/>
      <c r="JP79" s="45"/>
      <c r="JQ79" s="47">
        <f>SUM(IS79:JP79)</f>
        <v>0</v>
      </c>
      <c r="JR79" s="40">
        <f t="shared" ref="JR79:KP79" si="1448">IFERROR(IS79/IS$10,"")</f>
        <v>0</v>
      </c>
      <c r="JS79" s="40">
        <f t="shared" si="1448"/>
        <v>0</v>
      </c>
      <c r="JT79" s="40">
        <f t="shared" si="1448"/>
        <v>0</v>
      </c>
      <c r="JU79" s="40">
        <f t="shared" si="1448"/>
        <v>0</v>
      </c>
      <c r="JV79" s="40">
        <f t="shared" si="1448"/>
        <v>0</v>
      </c>
      <c r="JW79" s="40">
        <f t="shared" si="1448"/>
        <v>0</v>
      </c>
      <c r="JX79" s="40">
        <f t="shared" si="1448"/>
        <v>0</v>
      </c>
      <c r="JY79" s="40">
        <f t="shared" si="1448"/>
        <v>0</v>
      </c>
      <c r="JZ79" s="40">
        <f t="shared" si="1448"/>
        <v>0</v>
      </c>
      <c r="KA79" s="40">
        <f t="shared" si="1448"/>
        <v>0</v>
      </c>
      <c r="KB79" s="40">
        <f t="shared" si="1448"/>
        <v>0</v>
      </c>
      <c r="KC79" s="40">
        <f t="shared" si="1448"/>
        <v>0</v>
      </c>
      <c r="KD79" s="40" t="str">
        <f t="shared" si="1448"/>
        <v/>
      </c>
      <c r="KE79" s="40">
        <f t="shared" si="1448"/>
        <v>0</v>
      </c>
      <c r="KF79" s="40">
        <f t="shared" si="1448"/>
        <v>0</v>
      </c>
      <c r="KG79" s="40" t="str">
        <f t="shared" si="1448"/>
        <v/>
      </c>
      <c r="KH79" s="40">
        <f t="shared" si="1448"/>
        <v>0</v>
      </c>
      <c r="KI79" s="40">
        <f t="shared" si="1448"/>
        <v>0</v>
      </c>
      <c r="KJ79" s="40">
        <f t="shared" si="1448"/>
        <v>0</v>
      </c>
      <c r="KK79" s="40">
        <f t="shared" si="1448"/>
        <v>0</v>
      </c>
      <c r="KL79" s="40">
        <f t="shared" si="1448"/>
        <v>0</v>
      </c>
      <c r="KM79" s="40">
        <f t="shared" si="1448"/>
        <v>0</v>
      </c>
      <c r="KN79" s="40">
        <f t="shared" si="1448"/>
        <v>0</v>
      </c>
      <c r="KO79" s="40" t="str">
        <f t="shared" si="1448"/>
        <v/>
      </c>
      <c r="KP79" s="41">
        <f t="shared" si="1448"/>
        <v>0</v>
      </c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45"/>
      <c r="LL79" s="45"/>
      <c r="LM79" s="45"/>
      <c r="LN79" s="45"/>
      <c r="LO79" s="47">
        <f>SUM(KQ79:LN79)</f>
        <v>0</v>
      </c>
      <c r="LP79" s="40" t="str">
        <f t="shared" ref="LP79:MN79" si="1449">IFERROR(KQ79/KQ$10,"")</f>
        <v/>
      </c>
      <c r="LQ79" s="40" t="str">
        <f t="shared" si="1449"/>
        <v/>
      </c>
      <c r="LR79" s="40" t="str">
        <f t="shared" si="1449"/>
        <v/>
      </c>
      <c r="LS79" s="40" t="str">
        <f t="shared" si="1449"/>
        <v/>
      </c>
      <c r="LT79" s="40" t="str">
        <f t="shared" si="1449"/>
        <v/>
      </c>
      <c r="LU79" s="40" t="str">
        <f t="shared" si="1449"/>
        <v/>
      </c>
      <c r="LV79" s="40" t="str">
        <f t="shared" si="1449"/>
        <v/>
      </c>
      <c r="LW79" s="40" t="str">
        <f t="shared" si="1449"/>
        <v/>
      </c>
      <c r="LX79" s="40" t="str">
        <f t="shared" si="1449"/>
        <v/>
      </c>
      <c r="LY79" s="40" t="str">
        <f t="shared" si="1449"/>
        <v/>
      </c>
      <c r="LZ79" s="40" t="str">
        <f t="shared" si="1449"/>
        <v/>
      </c>
      <c r="MA79" s="40" t="str">
        <f t="shared" si="1449"/>
        <v/>
      </c>
      <c r="MB79" s="40" t="str">
        <f t="shared" si="1449"/>
        <v/>
      </c>
      <c r="MC79" s="40" t="str">
        <f t="shared" si="1449"/>
        <v/>
      </c>
      <c r="MD79" s="40" t="str">
        <f t="shared" si="1449"/>
        <v/>
      </c>
      <c r="ME79" s="40" t="str">
        <f t="shared" si="1449"/>
        <v/>
      </c>
      <c r="MF79" s="40" t="str">
        <f t="shared" si="1449"/>
        <v/>
      </c>
      <c r="MG79" s="40" t="str">
        <f t="shared" si="1449"/>
        <v/>
      </c>
      <c r="MH79" s="40" t="str">
        <f t="shared" si="1449"/>
        <v/>
      </c>
      <c r="MI79" s="40" t="str">
        <f t="shared" si="1449"/>
        <v/>
      </c>
      <c r="MJ79" s="40" t="str">
        <f t="shared" si="1449"/>
        <v/>
      </c>
      <c r="MK79" s="40" t="str">
        <f t="shared" si="1449"/>
        <v/>
      </c>
      <c r="ML79" s="40" t="str">
        <f t="shared" si="1449"/>
        <v/>
      </c>
      <c r="MM79" s="40" t="str">
        <f t="shared" si="1449"/>
        <v/>
      </c>
      <c r="MN79" s="41" t="str">
        <f t="shared" si="1449"/>
        <v/>
      </c>
      <c r="MO79" s="45"/>
      <c r="MP79" s="45"/>
      <c r="MQ79" s="45"/>
      <c r="MR79" s="45"/>
      <c r="MS79" s="45"/>
      <c r="MT79" s="45"/>
      <c r="MU79" s="45"/>
      <c r="MV79" s="45"/>
      <c r="MW79" s="45"/>
      <c r="MX79" s="45"/>
      <c r="MY79" s="45"/>
      <c r="MZ79" s="45"/>
      <c r="NA79" s="45"/>
      <c r="NB79" s="45"/>
      <c r="NC79" s="45"/>
      <c r="ND79" s="45"/>
      <c r="NE79" s="45"/>
      <c r="NF79" s="45"/>
      <c r="NG79" s="45"/>
      <c r="NH79" s="45"/>
      <c r="NI79" s="45"/>
      <c r="NJ79" s="45"/>
      <c r="NK79" s="45"/>
      <c r="NL79" s="45"/>
      <c r="NM79" s="47">
        <f>SUM(MO79:NL79)</f>
        <v>0</v>
      </c>
      <c r="NN79" s="40" t="str">
        <f t="shared" ref="NN79:OL79" si="1450">IFERROR(MO79/MO$10,"")</f>
        <v/>
      </c>
      <c r="NO79" s="40" t="str">
        <f t="shared" si="1450"/>
        <v/>
      </c>
      <c r="NP79" s="40" t="str">
        <f t="shared" si="1450"/>
        <v/>
      </c>
      <c r="NQ79" s="40" t="str">
        <f t="shared" si="1450"/>
        <v/>
      </c>
      <c r="NR79" s="40" t="str">
        <f t="shared" si="1450"/>
        <v/>
      </c>
      <c r="NS79" s="40" t="str">
        <f t="shared" si="1450"/>
        <v/>
      </c>
      <c r="NT79" s="40" t="str">
        <f t="shared" si="1450"/>
        <v/>
      </c>
      <c r="NU79" s="40" t="str">
        <f t="shared" si="1450"/>
        <v/>
      </c>
      <c r="NV79" s="40" t="str">
        <f t="shared" si="1450"/>
        <v/>
      </c>
      <c r="NW79" s="40" t="str">
        <f t="shared" si="1450"/>
        <v/>
      </c>
      <c r="NX79" s="40" t="str">
        <f t="shared" si="1450"/>
        <v/>
      </c>
      <c r="NY79" s="40" t="str">
        <f t="shared" si="1450"/>
        <v/>
      </c>
      <c r="NZ79" s="40" t="str">
        <f t="shared" si="1450"/>
        <v/>
      </c>
      <c r="OA79" s="40" t="str">
        <f t="shared" si="1450"/>
        <v/>
      </c>
      <c r="OB79" s="40" t="str">
        <f t="shared" si="1450"/>
        <v/>
      </c>
      <c r="OC79" s="40" t="str">
        <f t="shared" si="1450"/>
        <v/>
      </c>
      <c r="OD79" s="40" t="str">
        <f t="shared" si="1450"/>
        <v/>
      </c>
      <c r="OE79" s="40" t="str">
        <f t="shared" si="1450"/>
        <v/>
      </c>
      <c r="OF79" s="40" t="str">
        <f t="shared" si="1450"/>
        <v/>
      </c>
      <c r="OG79" s="40" t="str">
        <f t="shared" si="1450"/>
        <v/>
      </c>
      <c r="OH79" s="40" t="str">
        <f t="shared" si="1450"/>
        <v/>
      </c>
      <c r="OI79" s="40" t="str">
        <f t="shared" si="1450"/>
        <v/>
      </c>
      <c r="OJ79" s="40" t="str">
        <f t="shared" si="1450"/>
        <v/>
      </c>
      <c r="OK79" s="40" t="str">
        <f t="shared" si="1450"/>
        <v/>
      </c>
      <c r="OL79" s="41" t="str">
        <f t="shared" si="1450"/>
        <v/>
      </c>
      <c r="OM79" s="45"/>
      <c r="ON79" s="45"/>
      <c r="OO79" s="45"/>
      <c r="OP79" s="45"/>
      <c r="OQ79" s="45"/>
      <c r="OR79" s="45"/>
      <c r="OS79" s="45"/>
      <c r="OT79" s="45"/>
      <c r="OU79" s="45"/>
      <c r="OV79" s="45"/>
      <c r="OW79" s="45"/>
      <c r="OX79" s="45"/>
      <c r="OY79" s="45"/>
      <c r="OZ79" s="45"/>
      <c r="PA79" s="45"/>
      <c r="PB79" s="45"/>
      <c r="PC79" s="45"/>
      <c r="PD79" s="45"/>
      <c r="PE79" s="45"/>
      <c r="PF79" s="45"/>
      <c r="PG79" s="45"/>
      <c r="PH79" s="45"/>
      <c r="PI79" s="45"/>
      <c r="PJ79" s="45"/>
      <c r="PK79" s="47">
        <f>SUM(OM79:PJ79)</f>
        <v>0</v>
      </c>
      <c r="PL79" s="40" t="str">
        <f t="shared" ref="PL79:QJ79" si="1451">IFERROR(OM79/OM$10,"")</f>
        <v/>
      </c>
      <c r="PM79" s="40" t="str">
        <f t="shared" si="1451"/>
        <v/>
      </c>
      <c r="PN79" s="40" t="str">
        <f t="shared" si="1451"/>
        <v/>
      </c>
      <c r="PO79" s="40" t="str">
        <f t="shared" si="1451"/>
        <v/>
      </c>
      <c r="PP79" s="40" t="str">
        <f t="shared" si="1451"/>
        <v/>
      </c>
      <c r="PQ79" s="40" t="str">
        <f t="shared" si="1451"/>
        <v/>
      </c>
      <c r="PR79" s="40" t="str">
        <f t="shared" si="1451"/>
        <v/>
      </c>
      <c r="PS79" s="40" t="str">
        <f t="shared" si="1451"/>
        <v/>
      </c>
      <c r="PT79" s="40" t="str">
        <f t="shared" si="1451"/>
        <v/>
      </c>
      <c r="PU79" s="40" t="str">
        <f t="shared" si="1451"/>
        <v/>
      </c>
      <c r="PV79" s="40" t="str">
        <f t="shared" si="1451"/>
        <v/>
      </c>
      <c r="PW79" s="40" t="str">
        <f t="shared" si="1451"/>
        <v/>
      </c>
      <c r="PX79" s="40" t="str">
        <f t="shared" si="1451"/>
        <v/>
      </c>
      <c r="PY79" s="40" t="str">
        <f t="shared" si="1451"/>
        <v/>
      </c>
      <c r="PZ79" s="40" t="str">
        <f t="shared" si="1451"/>
        <v/>
      </c>
      <c r="QA79" s="40" t="str">
        <f t="shared" si="1451"/>
        <v/>
      </c>
      <c r="QB79" s="40" t="str">
        <f t="shared" si="1451"/>
        <v/>
      </c>
      <c r="QC79" s="40" t="str">
        <f t="shared" si="1451"/>
        <v/>
      </c>
      <c r="QD79" s="40" t="str">
        <f t="shared" si="1451"/>
        <v/>
      </c>
      <c r="QE79" s="40" t="str">
        <f t="shared" si="1451"/>
        <v/>
      </c>
      <c r="QF79" s="40" t="str">
        <f t="shared" si="1451"/>
        <v/>
      </c>
      <c r="QG79" s="40" t="str">
        <f t="shared" si="1451"/>
        <v/>
      </c>
      <c r="QH79" s="40" t="str">
        <f t="shared" si="1451"/>
        <v/>
      </c>
      <c r="QI79" s="40" t="str">
        <f t="shared" si="1451"/>
        <v/>
      </c>
      <c r="QJ79" s="41" t="str">
        <f t="shared" si="1451"/>
        <v/>
      </c>
      <c r="QK79" s="45"/>
      <c r="QL79" s="45"/>
      <c r="QM79" s="45"/>
      <c r="QN79" s="45"/>
      <c r="QO79" s="45"/>
      <c r="QP79" s="45"/>
      <c r="QQ79" s="45"/>
      <c r="QR79" s="45"/>
      <c r="QS79" s="45"/>
      <c r="QT79" s="45"/>
      <c r="QU79" s="45"/>
      <c r="QV79" s="45"/>
      <c r="QW79" s="45"/>
      <c r="QX79" s="45"/>
      <c r="QY79" s="45"/>
      <c r="QZ79" s="45"/>
      <c r="RA79" s="45"/>
      <c r="RB79" s="45"/>
      <c r="RC79" s="45"/>
      <c r="RD79" s="45"/>
      <c r="RE79" s="45"/>
      <c r="RF79" s="45"/>
      <c r="RG79" s="45"/>
      <c r="RH79" s="45"/>
      <c r="RI79" s="47">
        <f>SUM(QK79:RH79)</f>
        <v>0</v>
      </c>
      <c r="RJ79" s="40" t="str">
        <f t="shared" ref="RJ79:SH79" si="1452">IFERROR(QK79/QK$10,"")</f>
        <v/>
      </c>
      <c r="RK79" s="40" t="str">
        <f t="shared" si="1452"/>
        <v/>
      </c>
      <c r="RL79" s="40" t="str">
        <f t="shared" si="1452"/>
        <v/>
      </c>
      <c r="RM79" s="40" t="str">
        <f t="shared" si="1452"/>
        <v/>
      </c>
      <c r="RN79" s="40" t="str">
        <f t="shared" si="1452"/>
        <v/>
      </c>
      <c r="RO79" s="40" t="str">
        <f t="shared" si="1452"/>
        <v/>
      </c>
      <c r="RP79" s="40" t="str">
        <f t="shared" si="1452"/>
        <v/>
      </c>
      <c r="RQ79" s="40" t="str">
        <f t="shared" si="1452"/>
        <v/>
      </c>
      <c r="RR79" s="40" t="str">
        <f t="shared" si="1452"/>
        <v/>
      </c>
      <c r="RS79" s="40" t="str">
        <f t="shared" si="1452"/>
        <v/>
      </c>
      <c r="RT79" s="40" t="str">
        <f t="shared" si="1452"/>
        <v/>
      </c>
      <c r="RU79" s="40" t="str">
        <f t="shared" si="1452"/>
        <v/>
      </c>
      <c r="RV79" s="40" t="str">
        <f t="shared" si="1452"/>
        <v/>
      </c>
      <c r="RW79" s="40" t="str">
        <f t="shared" si="1452"/>
        <v/>
      </c>
      <c r="RX79" s="40" t="str">
        <f t="shared" si="1452"/>
        <v/>
      </c>
      <c r="RY79" s="40" t="str">
        <f t="shared" si="1452"/>
        <v/>
      </c>
      <c r="RZ79" s="40" t="str">
        <f t="shared" si="1452"/>
        <v/>
      </c>
      <c r="SA79" s="40" t="str">
        <f t="shared" si="1452"/>
        <v/>
      </c>
      <c r="SB79" s="40" t="str">
        <f t="shared" si="1452"/>
        <v/>
      </c>
      <c r="SC79" s="40" t="str">
        <f t="shared" si="1452"/>
        <v/>
      </c>
      <c r="SD79" s="40" t="str">
        <f t="shared" si="1452"/>
        <v/>
      </c>
      <c r="SE79" s="40" t="str">
        <f t="shared" si="1452"/>
        <v/>
      </c>
      <c r="SF79" s="40" t="str">
        <f t="shared" si="1452"/>
        <v/>
      </c>
      <c r="SG79" s="40" t="str">
        <f t="shared" si="1452"/>
        <v/>
      </c>
      <c r="SH79" s="41" t="str">
        <f t="shared" si="1452"/>
        <v/>
      </c>
      <c r="SI79" s="45"/>
      <c r="SJ79" s="45"/>
      <c r="SK79" s="45"/>
      <c r="SL79" s="45"/>
      <c r="SM79" s="45"/>
      <c r="SN79" s="45"/>
      <c r="SO79" s="45"/>
      <c r="SP79" s="45"/>
      <c r="SQ79" s="45"/>
      <c r="SR79" s="45"/>
      <c r="SS79" s="45"/>
      <c r="ST79" s="45"/>
      <c r="SU79" s="45"/>
      <c r="SV79" s="45"/>
      <c r="SW79" s="45"/>
      <c r="SX79" s="45"/>
      <c r="SY79" s="45"/>
      <c r="SZ79" s="45"/>
      <c r="TA79" s="45"/>
      <c r="TB79" s="45"/>
      <c r="TC79" s="45"/>
      <c r="TD79" s="45"/>
      <c r="TE79" s="45"/>
      <c r="TF79" s="45"/>
      <c r="TG79" s="47">
        <f>SUM(SI79:TF79)</f>
        <v>0</v>
      </c>
      <c r="TH79" s="40" t="str">
        <f t="shared" ref="TH79:UA79" si="1453">IFERROR(SI79/SI$10,"")</f>
        <v/>
      </c>
      <c r="TI79" s="40" t="str">
        <f t="shared" si="1453"/>
        <v/>
      </c>
      <c r="TJ79" s="40" t="str">
        <f t="shared" si="1453"/>
        <v/>
      </c>
      <c r="TK79" s="40" t="str">
        <f t="shared" si="1453"/>
        <v/>
      </c>
      <c r="TL79" s="40" t="str">
        <f t="shared" si="1453"/>
        <v/>
      </c>
      <c r="TM79" s="40" t="str">
        <f t="shared" si="1453"/>
        <v/>
      </c>
      <c r="TN79" s="40" t="str">
        <f t="shared" si="1453"/>
        <v/>
      </c>
      <c r="TO79" s="40" t="str">
        <f t="shared" si="1453"/>
        <v/>
      </c>
      <c r="TP79" s="40" t="str">
        <f t="shared" si="1453"/>
        <v/>
      </c>
      <c r="TQ79" s="40" t="str">
        <f t="shared" si="1453"/>
        <v/>
      </c>
      <c r="TR79" s="40" t="str">
        <f t="shared" si="1453"/>
        <v/>
      </c>
      <c r="TS79" s="40" t="str">
        <f t="shared" si="1453"/>
        <v/>
      </c>
      <c r="TT79" s="40" t="str">
        <f t="shared" si="1453"/>
        <v/>
      </c>
      <c r="TU79" s="40" t="str">
        <f t="shared" si="1453"/>
        <v/>
      </c>
      <c r="TV79" s="40" t="str">
        <f t="shared" si="1453"/>
        <v/>
      </c>
      <c r="TW79" s="40" t="str">
        <f t="shared" si="1453"/>
        <v/>
      </c>
      <c r="TX79" s="40" t="str">
        <f t="shared" si="1453"/>
        <v/>
      </c>
      <c r="TY79" s="40" t="str">
        <f t="shared" si="1453"/>
        <v/>
      </c>
      <c r="TZ79" s="40" t="str">
        <f t="shared" si="1453"/>
        <v/>
      </c>
      <c r="UA79" s="40" t="str">
        <f t="shared" si="1453"/>
        <v/>
      </c>
      <c r="UB79" s="40" t="str">
        <f t="shared" ref="UB79:UG79" si="1454">IFERROR(TB79/TB$10,"")</f>
        <v/>
      </c>
      <c r="UC79" s="40" t="str">
        <f t="shared" si="1454"/>
        <v/>
      </c>
      <c r="UD79" s="40" t="str">
        <f t="shared" si="1454"/>
        <v/>
      </c>
      <c r="UE79" s="40" t="str">
        <f t="shared" si="1454"/>
        <v/>
      </c>
      <c r="UF79" s="40" t="str">
        <f t="shared" si="1454"/>
        <v/>
      </c>
      <c r="UG79" s="41" t="str">
        <f t="shared" si="1454"/>
        <v/>
      </c>
      <c r="UH79" s="45"/>
      <c r="UI79" s="45"/>
      <c r="UJ79" s="45"/>
      <c r="UK79" s="45"/>
      <c r="UL79" s="45"/>
      <c r="UM79" s="45"/>
      <c r="UN79" s="45"/>
      <c r="UO79" s="45"/>
      <c r="UP79" s="45"/>
      <c r="UQ79" s="45"/>
      <c r="UR79" s="45"/>
      <c r="US79" s="45"/>
      <c r="UT79" s="45"/>
      <c r="UU79" s="45"/>
      <c r="UV79" s="45"/>
      <c r="UW79" s="45"/>
      <c r="UX79" s="45"/>
      <c r="UY79" s="45"/>
      <c r="UZ79" s="45"/>
      <c r="VA79" s="45"/>
      <c r="VB79" s="45"/>
      <c r="VC79" s="45"/>
      <c r="VD79" s="45"/>
      <c r="VE79" s="45"/>
      <c r="VF79" s="47">
        <f>SUM(UH79:VE79)</f>
        <v>0</v>
      </c>
      <c r="VG79" s="40" t="str">
        <f t="shared" ref="VG79:WE79" si="1455">IFERROR(UH79/UH$10,"")</f>
        <v/>
      </c>
      <c r="VH79" s="40" t="str">
        <f t="shared" si="1455"/>
        <v/>
      </c>
      <c r="VI79" s="40" t="str">
        <f t="shared" si="1455"/>
        <v/>
      </c>
      <c r="VJ79" s="40" t="str">
        <f t="shared" si="1455"/>
        <v/>
      </c>
      <c r="VK79" s="40" t="str">
        <f t="shared" si="1455"/>
        <v/>
      </c>
      <c r="VL79" s="40" t="str">
        <f t="shared" si="1455"/>
        <v/>
      </c>
      <c r="VM79" s="40" t="str">
        <f t="shared" si="1455"/>
        <v/>
      </c>
      <c r="VN79" s="40" t="str">
        <f t="shared" si="1455"/>
        <v/>
      </c>
      <c r="VO79" s="40" t="str">
        <f t="shared" si="1455"/>
        <v/>
      </c>
      <c r="VP79" s="40" t="str">
        <f t="shared" si="1455"/>
        <v/>
      </c>
      <c r="VQ79" s="40" t="str">
        <f t="shared" si="1455"/>
        <v/>
      </c>
      <c r="VR79" s="40" t="str">
        <f t="shared" si="1455"/>
        <v/>
      </c>
      <c r="VS79" s="40" t="str">
        <f t="shared" si="1455"/>
        <v/>
      </c>
      <c r="VT79" s="40" t="str">
        <f t="shared" si="1455"/>
        <v/>
      </c>
      <c r="VU79" s="40" t="str">
        <f t="shared" si="1455"/>
        <v/>
      </c>
      <c r="VV79" s="40" t="str">
        <f t="shared" si="1455"/>
        <v/>
      </c>
      <c r="VW79" s="40" t="str">
        <f t="shared" si="1455"/>
        <v/>
      </c>
      <c r="VX79" s="40" t="str">
        <f t="shared" si="1455"/>
        <v/>
      </c>
      <c r="VY79" s="40" t="str">
        <f t="shared" si="1455"/>
        <v/>
      </c>
      <c r="VZ79" s="40" t="str">
        <f t="shared" si="1455"/>
        <v/>
      </c>
      <c r="WA79" s="40" t="str">
        <f t="shared" si="1455"/>
        <v/>
      </c>
      <c r="WB79" s="40" t="str">
        <f t="shared" si="1455"/>
        <v/>
      </c>
      <c r="WC79" s="40" t="str">
        <f t="shared" si="1455"/>
        <v/>
      </c>
      <c r="WD79" s="40" t="str">
        <f t="shared" si="1455"/>
        <v/>
      </c>
      <c r="WE79" s="41" t="str">
        <f t="shared" si="1455"/>
        <v/>
      </c>
      <c r="WF79" s="45">
        <f t="shared" ref="WF79:XC79" si="1456">SUMIF($C$2:$WE$2,WF$2,$C79:$WE79)</f>
        <v>0</v>
      </c>
      <c r="WG79" s="45">
        <f t="shared" si="1456"/>
        <v>0</v>
      </c>
      <c r="WH79" s="45">
        <f t="shared" si="1456"/>
        <v>0</v>
      </c>
      <c r="WI79" s="45">
        <f t="shared" si="1456"/>
        <v>0</v>
      </c>
      <c r="WJ79" s="45">
        <f t="shared" si="1456"/>
        <v>0</v>
      </c>
      <c r="WK79" s="45">
        <f t="shared" si="1456"/>
        <v>0</v>
      </c>
      <c r="WL79" s="45">
        <f t="shared" si="1456"/>
        <v>0</v>
      </c>
      <c r="WM79" s="45">
        <f t="shared" si="1456"/>
        <v>0</v>
      </c>
      <c r="WN79" s="45">
        <f t="shared" si="1456"/>
        <v>0</v>
      </c>
      <c r="WO79" s="45">
        <f t="shared" si="1456"/>
        <v>0</v>
      </c>
      <c r="WP79" s="45">
        <f t="shared" si="1456"/>
        <v>0</v>
      </c>
      <c r="WQ79" s="45">
        <f t="shared" si="1456"/>
        <v>0</v>
      </c>
      <c r="WR79" s="45">
        <f t="shared" si="1456"/>
        <v>0</v>
      </c>
      <c r="WS79" s="45">
        <f t="shared" si="1456"/>
        <v>0</v>
      </c>
      <c r="WT79" s="45">
        <f t="shared" si="1456"/>
        <v>0</v>
      </c>
      <c r="WU79" s="45">
        <f t="shared" si="1456"/>
        <v>0</v>
      </c>
      <c r="WV79" s="45">
        <f t="shared" si="1456"/>
        <v>0</v>
      </c>
      <c r="WW79" s="45">
        <f t="shared" si="1456"/>
        <v>0</v>
      </c>
      <c r="WX79" s="45">
        <f t="shared" si="1456"/>
        <v>0</v>
      </c>
      <c r="WY79" s="45">
        <f t="shared" si="1456"/>
        <v>0</v>
      </c>
      <c r="WZ79" s="45">
        <f t="shared" si="1456"/>
        <v>0</v>
      </c>
      <c r="XA79" s="45">
        <f t="shared" si="1456"/>
        <v>0</v>
      </c>
      <c r="XB79" s="45">
        <f t="shared" si="1456"/>
        <v>0</v>
      </c>
      <c r="XC79" s="45">
        <f t="shared" si="1456"/>
        <v>0</v>
      </c>
      <c r="XD79" s="47">
        <f>SUM(WF79:XC79)</f>
        <v>0</v>
      </c>
      <c r="XE79" s="40">
        <f t="shared" ref="XE79:YC79" si="1457">IFERROR(WF79/WF$10,"")</f>
        <v>0</v>
      </c>
      <c r="XF79" s="40">
        <f t="shared" si="1457"/>
        <v>0</v>
      </c>
      <c r="XG79" s="40">
        <f t="shared" si="1457"/>
        <v>0</v>
      </c>
      <c r="XH79" s="40">
        <f t="shared" si="1457"/>
        <v>0</v>
      </c>
      <c r="XI79" s="40">
        <f t="shared" si="1457"/>
        <v>0</v>
      </c>
      <c r="XJ79" s="40">
        <f t="shared" si="1457"/>
        <v>0</v>
      </c>
      <c r="XK79" s="40">
        <f t="shared" si="1457"/>
        <v>0</v>
      </c>
      <c r="XL79" s="40">
        <f t="shared" si="1457"/>
        <v>0</v>
      </c>
      <c r="XM79" s="40">
        <f t="shared" si="1457"/>
        <v>0</v>
      </c>
      <c r="XN79" s="40">
        <f t="shared" si="1457"/>
        <v>0</v>
      </c>
      <c r="XO79" s="40">
        <f t="shared" si="1457"/>
        <v>0</v>
      </c>
      <c r="XP79" s="40">
        <f t="shared" si="1457"/>
        <v>0</v>
      </c>
      <c r="XQ79" s="40">
        <f t="shared" si="1457"/>
        <v>0</v>
      </c>
      <c r="XR79" s="40">
        <f t="shared" si="1457"/>
        <v>0</v>
      </c>
      <c r="XS79" s="40">
        <f t="shared" si="1457"/>
        <v>0</v>
      </c>
      <c r="XT79" s="40">
        <f t="shared" si="1457"/>
        <v>0</v>
      </c>
      <c r="XU79" s="40">
        <f t="shared" si="1457"/>
        <v>0</v>
      </c>
      <c r="XV79" s="40">
        <f t="shared" si="1457"/>
        <v>0</v>
      </c>
      <c r="XW79" s="40">
        <f t="shared" si="1457"/>
        <v>0</v>
      </c>
      <c r="XX79" s="40">
        <f t="shared" si="1457"/>
        <v>0</v>
      </c>
      <c r="XY79" s="40">
        <f t="shared" si="1457"/>
        <v>0</v>
      </c>
      <c r="XZ79" s="40">
        <f t="shared" si="1457"/>
        <v>0</v>
      </c>
      <c r="YA79" s="40">
        <f t="shared" si="1457"/>
        <v>0</v>
      </c>
      <c r="YB79" s="40" t="str">
        <f t="shared" si="1457"/>
        <v/>
      </c>
      <c r="YC79" s="41">
        <f t="shared" si="1457"/>
        <v>0</v>
      </c>
    </row>
    <row r="80" s="18" customFormat="1" customHeight="1" spans="1:653">
      <c r="A80" s="88"/>
      <c r="B80" s="89" t="s">
        <v>135</v>
      </c>
      <c r="C80" s="45"/>
      <c r="D80" s="45"/>
      <c r="E80" s="45"/>
      <c r="F80" s="45"/>
      <c r="G80" s="45"/>
      <c r="H80" s="45"/>
      <c r="I80" s="45"/>
      <c r="J80" s="45"/>
      <c r="K80" s="45"/>
      <c r="L80" s="46"/>
      <c r="M80" s="45"/>
      <c r="N80" s="45"/>
      <c r="O80" s="45"/>
      <c r="P80" s="45"/>
      <c r="Q80" s="46"/>
      <c r="R80" s="45"/>
      <c r="S80" s="40" t="str">
        <f>IFERROR(#REF!/#REF!,"")</f>
        <v/>
      </c>
      <c r="T80" s="45"/>
      <c r="U80" s="45"/>
      <c r="V80" s="45"/>
      <c r="W80" s="45"/>
      <c r="X80" s="46"/>
      <c r="Y80" s="45"/>
      <c r="Z80" s="45"/>
      <c r="AA80" s="47">
        <f>SUM(C80:Z80)</f>
        <v>0</v>
      </c>
      <c r="AB80" s="40">
        <f t="shared" ref="AB80:AZ80" si="1458">IFERROR(C80/C$10,"")</f>
        <v>0</v>
      </c>
      <c r="AC80" s="40">
        <f t="shared" si="1458"/>
        <v>0</v>
      </c>
      <c r="AD80" s="40">
        <f t="shared" si="1458"/>
        <v>0</v>
      </c>
      <c r="AE80" s="40">
        <f t="shared" si="1458"/>
        <v>0</v>
      </c>
      <c r="AF80" s="40">
        <f t="shared" si="1458"/>
        <v>0</v>
      </c>
      <c r="AG80" s="40">
        <f t="shared" si="1458"/>
        <v>0</v>
      </c>
      <c r="AH80" s="40">
        <f t="shared" si="1458"/>
        <v>0</v>
      </c>
      <c r="AI80" s="40">
        <f t="shared" si="1458"/>
        <v>0</v>
      </c>
      <c r="AJ80" s="40">
        <f t="shared" si="1458"/>
        <v>0</v>
      </c>
      <c r="AK80" s="40">
        <f t="shared" si="1458"/>
        <v>0</v>
      </c>
      <c r="AL80" s="40">
        <f t="shared" si="1458"/>
        <v>0</v>
      </c>
      <c r="AM80" s="40">
        <f t="shared" si="1458"/>
        <v>0</v>
      </c>
      <c r="AN80" s="40">
        <f t="shared" si="1458"/>
        <v>0</v>
      </c>
      <c r="AO80" s="40">
        <f t="shared" si="1458"/>
        <v>0</v>
      </c>
      <c r="AP80" s="40">
        <f t="shared" si="1458"/>
        <v>0</v>
      </c>
      <c r="AQ80" s="40">
        <f t="shared" si="1458"/>
        <v>0</v>
      </c>
      <c r="AR80" s="40" t="str">
        <f t="shared" si="1458"/>
        <v/>
      </c>
      <c r="AS80" s="40">
        <f t="shared" si="1458"/>
        <v>0</v>
      </c>
      <c r="AT80" s="40">
        <f t="shared" si="1458"/>
        <v>0</v>
      </c>
      <c r="AU80" s="40">
        <f t="shared" si="1458"/>
        <v>0</v>
      </c>
      <c r="AV80" s="40" t="str">
        <f t="shared" si="1458"/>
        <v/>
      </c>
      <c r="AW80" s="40" t="str">
        <f t="shared" si="1458"/>
        <v/>
      </c>
      <c r="AX80" s="40" t="str">
        <f t="shared" si="1458"/>
        <v/>
      </c>
      <c r="AY80" s="40" t="str">
        <f t="shared" si="1458"/>
        <v/>
      </c>
      <c r="AZ80" s="41">
        <f t="shared" si="1458"/>
        <v>0</v>
      </c>
      <c r="BA80" s="45"/>
      <c r="BB80" s="45"/>
      <c r="BC80" s="45"/>
      <c r="BD80" s="45"/>
      <c r="BE80" s="45"/>
      <c r="BF80" s="45"/>
      <c r="BG80" s="45"/>
      <c r="BH80" s="45"/>
      <c r="BI80" s="45"/>
      <c r="BJ80" s="46"/>
      <c r="BK80" s="45"/>
      <c r="BL80" s="45"/>
      <c r="BM80" s="45"/>
      <c r="BN80" s="45"/>
      <c r="BO80" s="46"/>
      <c r="BP80" s="45"/>
      <c r="BQ80" s="40" t="str">
        <f>IFERROR(#REF!/#REF!,"")</f>
        <v/>
      </c>
      <c r="BR80" s="46"/>
      <c r="BS80" s="46"/>
      <c r="BT80" s="46"/>
      <c r="BU80" s="45"/>
      <c r="BV80" s="45"/>
      <c r="BW80" s="45"/>
      <c r="BX80" s="45"/>
      <c r="BY80" s="47">
        <f>SUM(BA80:BX80)</f>
        <v>0</v>
      </c>
      <c r="BZ80" s="40">
        <f t="shared" ref="BZ80:CX80" si="1459">IFERROR(BA80/BA$10,"")</f>
        <v>0</v>
      </c>
      <c r="CA80" s="40">
        <f t="shared" si="1459"/>
        <v>0</v>
      </c>
      <c r="CB80" s="40">
        <f t="shared" si="1459"/>
        <v>0</v>
      </c>
      <c r="CC80" s="40">
        <f t="shared" si="1459"/>
        <v>0</v>
      </c>
      <c r="CD80" s="40">
        <f t="shared" si="1459"/>
        <v>0</v>
      </c>
      <c r="CE80" s="40">
        <f t="shared" si="1459"/>
        <v>0</v>
      </c>
      <c r="CF80" s="40">
        <f t="shared" si="1459"/>
        <v>0</v>
      </c>
      <c r="CG80" s="40">
        <f t="shared" si="1459"/>
        <v>0</v>
      </c>
      <c r="CH80" s="40">
        <f t="shared" si="1459"/>
        <v>0</v>
      </c>
      <c r="CI80" s="40">
        <f t="shared" si="1459"/>
        <v>0</v>
      </c>
      <c r="CJ80" s="40">
        <f t="shared" si="1459"/>
        <v>0</v>
      </c>
      <c r="CK80" s="40">
        <f t="shared" si="1459"/>
        <v>0</v>
      </c>
      <c r="CL80" s="40">
        <f t="shared" si="1459"/>
        <v>0</v>
      </c>
      <c r="CM80" s="40">
        <f t="shared" si="1459"/>
        <v>0</v>
      </c>
      <c r="CN80" s="40">
        <f t="shared" si="1459"/>
        <v>0</v>
      </c>
      <c r="CO80" s="40">
        <f t="shared" si="1459"/>
        <v>0</v>
      </c>
      <c r="CP80" s="40" t="str">
        <f t="shared" si="1459"/>
        <v/>
      </c>
      <c r="CQ80" s="40">
        <f t="shared" si="1459"/>
        <v>0</v>
      </c>
      <c r="CR80" s="40">
        <f t="shared" si="1459"/>
        <v>0</v>
      </c>
      <c r="CS80" s="40">
        <f t="shared" si="1459"/>
        <v>0</v>
      </c>
      <c r="CT80" s="40" t="str">
        <f t="shared" si="1459"/>
        <v/>
      </c>
      <c r="CU80" s="40" t="str">
        <f t="shared" si="1459"/>
        <v/>
      </c>
      <c r="CV80" s="40" t="str">
        <f t="shared" si="1459"/>
        <v/>
      </c>
      <c r="CW80" s="40" t="str">
        <f t="shared" si="1459"/>
        <v/>
      </c>
      <c r="CX80" s="41">
        <f t="shared" si="1459"/>
        <v>0</v>
      </c>
      <c r="CY80" s="45"/>
      <c r="CZ80" s="45"/>
      <c r="DA80" s="45"/>
      <c r="DB80" s="45"/>
      <c r="DC80" s="45"/>
      <c r="DD80" s="45"/>
      <c r="DE80" s="45"/>
      <c r="DF80" s="45"/>
      <c r="DG80" s="45"/>
      <c r="DH80" s="46"/>
      <c r="DI80" s="45"/>
      <c r="DJ80" s="45"/>
      <c r="DK80" s="45"/>
      <c r="DL80" s="45"/>
      <c r="DM80" s="46"/>
      <c r="DN80" s="45"/>
      <c r="DO80" s="45"/>
      <c r="DP80" s="46"/>
      <c r="DQ80" s="46"/>
      <c r="DR80" s="46"/>
      <c r="DS80" s="45"/>
      <c r="DT80" s="45"/>
      <c r="DU80" s="45"/>
      <c r="DV80" s="45"/>
      <c r="DW80" s="47">
        <f>SUM(CY80:DV80)</f>
        <v>0</v>
      </c>
      <c r="DX80" s="40">
        <f t="shared" ref="DX80:EV80" si="1460">IFERROR(CY80/CY$10,"")</f>
        <v>0</v>
      </c>
      <c r="DY80" s="40">
        <f t="shared" si="1460"/>
        <v>0</v>
      </c>
      <c r="DZ80" s="40">
        <f t="shared" si="1460"/>
        <v>0</v>
      </c>
      <c r="EA80" s="40">
        <f t="shared" si="1460"/>
        <v>0</v>
      </c>
      <c r="EB80" s="40">
        <f t="shared" si="1460"/>
        <v>0</v>
      </c>
      <c r="EC80" s="40">
        <f t="shared" si="1460"/>
        <v>0</v>
      </c>
      <c r="ED80" s="40">
        <f t="shared" si="1460"/>
        <v>0</v>
      </c>
      <c r="EE80" s="40">
        <f t="shared" si="1460"/>
        <v>0</v>
      </c>
      <c r="EF80" s="40">
        <f t="shared" si="1460"/>
        <v>0</v>
      </c>
      <c r="EG80" s="40">
        <f t="shared" si="1460"/>
        <v>0</v>
      </c>
      <c r="EH80" s="40">
        <f t="shared" si="1460"/>
        <v>0</v>
      </c>
      <c r="EI80" s="40">
        <f t="shared" si="1460"/>
        <v>0</v>
      </c>
      <c r="EJ80" s="40">
        <f t="shared" si="1460"/>
        <v>0</v>
      </c>
      <c r="EK80" s="40">
        <f t="shared" si="1460"/>
        <v>0</v>
      </c>
      <c r="EL80" s="40">
        <f t="shared" si="1460"/>
        <v>0</v>
      </c>
      <c r="EM80" s="40">
        <f t="shared" si="1460"/>
        <v>0</v>
      </c>
      <c r="EN80" s="40">
        <f t="shared" si="1460"/>
        <v>0</v>
      </c>
      <c r="EO80" s="40">
        <f t="shared" si="1460"/>
        <v>0</v>
      </c>
      <c r="EP80" s="40">
        <f t="shared" si="1460"/>
        <v>0</v>
      </c>
      <c r="EQ80" s="40">
        <f t="shared" si="1460"/>
        <v>0</v>
      </c>
      <c r="ER80" s="40" t="str">
        <f t="shared" si="1460"/>
        <v/>
      </c>
      <c r="ES80" s="40" t="str">
        <f t="shared" si="1460"/>
        <v/>
      </c>
      <c r="ET80" s="40" t="str">
        <f t="shared" si="1460"/>
        <v/>
      </c>
      <c r="EU80" s="40" t="str">
        <f t="shared" si="1460"/>
        <v/>
      </c>
      <c r="EV80" s="41">
        <f t="shared" si="1460"/>
        <v>0</v>
      </c>
      <c r="EW80" s="45"/>
      <c r="EX80" s="45"/>
      <c r="EY80" s="45"/>
      <c r="EZ80" s="45"/>
      <c r="FA80" s="45"/>
      <c r="FB80" s="45"/>
      <c r="FC80" s="45"/>
      <c r="FD80" s="45"/>
      <c r="FE80" s="45"/>
      <c r="FF80" s="46"/>
      <c r="FG80" s="45"/>
      <c r="FH80" s="45"/>
      <c r="FI80" s="45"/>
      <c r="FJ80" s="45"/>
      <c r="FK80" s="46"/>
      <c r="FL80" s="45"/>
      <c r="FM80" s="45"/>
      <c r="FN80" s="46"/>
      <c r="FO80" s="46"/>
      <c r="FP80" s="46"/>
      <c r="FQ80" s="45"/>
      <c r="FR80" s="45"/>
      <c r="FS80" s="45"/>
      <c r="FT80" s="45"/>
      <c r="FU80" s="47">
        <f>SUM(EW80:FT80)</f>
        <v>0</v>
      </c>
      <c r="FV80" s="40">
        <f t="shared" ref="FV80:GT80" si="1461">IFERROR(EW80/EW$10,"")</f>
        <v>0</v>
      </c>
      <c r="FW80" s="40">
        <f t="shared" si="1461"/>
        <v>0</v>
      </c>
      <c r="FX80" s="40">
        <f t="shared" si="1461"/>
        <v>0</v>
      </c>
      <c r="FY80" s="40">
        <f t="shared" si="1461"/>
        <v>0</v>
      </c>
      <c r="FZ80" s="40">
        <f t="shared" si="1461"/>
        <v>0</v>
      </c>
      <c r="GA80" s="40">
        <f t="shared" si="1461"/>
        <v>0</v>
      </c>
      <c r="GB80" s="40">
        <f t="shared" si="1461"/>
        <v>0</v>
      </c>
      <c r="GC80" s="40">
        <f t="shared" si="1461"/>
        <v>0</v>
      </c>
      <c r="GD80" s="40">
        <f t="shared" si="1461"/>
        <v>0</v>
      </c>
      <c r="GE80" s="40">
        <f t="shared" si="1461"/>
        <v>0</v>
      </c>
      <c r="GF80" s="40">
        <f t="shared" si="1461"/>
        <v>0</v>
      </c>
      <c r="GG80" s="40">
        <f t="shared" si="1461"/>
        <v>0</v>
      </c>
      <c r="GH80" s="40">
        <f t="shared" si="1461"/>
        <v>0</v>
      </c>
      <c r="GI80" s="40">
        <f t="shared" si="1461"/>
        <v>0</v>
      </c>
      <c r="GJ80" s="40">
        <f t="shared" si="1461"/>
        <v>0</v>
      </c>
      <c r="GK80" s="40">
        <f t="shared" si="1461"/>
        <v>0</v>
      </c>
      <c r="GL80" s="40">
        <f t="shared" si="1461"/>
        <v>0</v>
      </c>
      <c r="GM80" s="40">
        <f t="shared" si="1461"/>
        <v>0</v>
      </c>
      <c r="GN80" s="40">
        <f t="shared" si="1461"/>
        <v>0</v>
      </c>
      <c r="GO80" s="40">
        <f t="shared" si="1461"/>
        <v>0</v>
      </c>
      <c r="GP80" s="40" t="str">
        <f t="shared" si="1461"/>
        <v/>
      </c>
      <c r="GQ80" s="40" t="str">
        <f t="shared" si="1461"/>
        <v/>
      </c>
      <c r="GR80" s="40" t="str">
        <f t="shared" si="1461"/>
        <v/>
      </c>
      <c r="GS80" s="40" t="str">
        <f t="shared" si="1461"/>
        <v/>
      </c>
      <c r="GT80" s="41">
        <f t="shared" si="1461"/>
        <v>0</v>
      </c>
      <c r="GU80" s="45"/>
      <c r="GV80" s="45"/>
      <c r="GW80" s="45"/>
      <c r="GX80" s="45"/>
      <c r="GY80" s="45"/>
      <c r="GZ80" s="45"/>
      <c r="HA80" s="45"/>
      <c r="HB80" s="45"/>
      <c r="HC80" s="45"/>
      <c r="HD80" s="46"/>
      <c r="HE80" s="45"/>
      <c r="HF80" s="45"/>
      <c r="HG80" s="45"/>
      <c r="HH80" s="45"/>
      <c r="HI80" s="46"/>
      <c r="HJ80" s="45"/>
      <c r="HK80" s="45"/>
      <c r="HL80" s="46"/>
      <c r="HM80" s="46"/>
      <c r="HN80" s="46"/>
      <c r="HO80" s="45"/>
      <c r="HP80" s="46"/>
      <c r="HQ80" s="45"/>
      <c r="HR80" s="45"/>
      <c r="HS80" s="47">
        <f>SUM(GU80:HR80)</f>
        <v>0</v>
      </c>
      <c r="HT80" s="40">
        <f t="shared" ref="HT80:IR80" si="1462">IFERROR(GU80/GU$10,"")</f>
        <v>0</v>
      </c>
      <c r="HU80" s="40">
        <f t="shared" si="1462"/>
        <v>0</v>
      </c>
      <c r="HV80" s="40">
        <f t="shared" si="1462"/>
        <v>0</v>
      </c>
      <c r="HW80" s="40">
        <f t="shared" si="1462"/>
        <v>0</v>
      </c>
      <c r="HX80" s="40">
        <f t="shared" si="1462"/>
        <v>0</v>
      </c>
      <c r="HY80" s="40">
        <f t="shared" si="1462"/>
        <v>0</v>
      </c>
      <c r="HZ80" s="40">
        <f t="shared" si="1462"/>
        <v>0</v>
      </c>
      <c r="IA80" s="40">
        <f t="shared" si="1462"/>
        <v>0</v>
      </c>
      <c r="IB80" s="40">
        <f t="shared" si="1462"/>
        <v>0</v>
      </c>
      <c r="IC80" s="40">
        <f t="shared" si="1462"/>
        <v>0</v>
      </c>
      <c r="ID80" s="40">
        <f t="shared" si="1462"/>
        <v>0</v>
      </c>
      <c r="IE80" s="40">
        <f t="shared" si="1462"/>
        <v>0</v>
      </c>
      <c r="IF80" s="40" t="str">
        <f t="shared" si="1462"/>
        <v/>
      </c>
      <c r="IG80" s="40">
        <f t="shared" si="1462"/>
        <v>0</v>
      </c>
      <c r="IH80" s="40">
        <f t="shared" si="1462"/>
        <v>0</v>
      </c>
      <c r="II80" s="40">
        <f t="shared" si="1462"/>
        <v>0</v>
      </c>
      <c r="IJ80" s="40">
        <f t="shared" si="1462"/>
        <v>0</v>
      </c>
      <c r="IK80" s="40">
        <f t="shared" si="1462"/>
        <v>0</v>
      </c>
      <c r="IL80" s="40">
        <f t="shared" si="1462"/>
        <v>0</v>
      </c>
      <c r="IM80" s="40">
        <f t="shared" si="1462"/>
        <v>0</v>
      </c>
      <c r="IN80" s="40">
        <f t="shared" si="1462"/>
        <v>0</v>
      </c>
      <c r="IO80" s="40">
        <f t="shared" si="1462"/>
        <v>0</v>
      </c>
      <c r="IP80" s="40" t="str">
        <f t="shared" si="1462"/>
        <v/>
      </c>
      <c r="IQ80" s="40" t="str">
        <f t="shared" si="1462"/>
        <v/>
      </c>
      <c r="IR80" s="41">
        <f t="shared" si="1462"/>
        <v>0</v>
      </c>
      <c r="IS80" s="45"/>
      <c r="IT80" s="45"/>
      <c r="IU80" s="45"/>
      <c r="IV80" s="45"/>
      <c r="IW80" s="45"/>
      <c r="IX80" s="45"/>
      <c r="IY80" s="45"/>
      <c r="IZ80" s="45"/>
      <c r="JA80" s="45"/>
      <c r="JB80" s="46"/>
      <c r="JC80" s="45"/>
      <c r="JD80" s="45"/>
      <c r="JE80" s="45"/>
      <c r="JF80" s="45"/>
      <c r="JG80" s="46"/>
      <c r="JH80" s="45"/>
      <c r="JI80" s="45"/>
      <c r="JJ80" s="46"/>
      <c r="JK80" s="46"/>
      <c r="JL80" s="46"/>
      <c r="JM80" s="45"/>
      <c r="JN80" s="46"/>
      <c r="JO80" s="45"/>
      <c r="JP80" s="45"/>
      <c r="JQ80" s="47">
        <f>SUM(IS80:JP80)</f>
        <v>0</v>
      </c>
      <c r="JR80" s="40">
        <f t="shared" ref="JR80:KP80" si="1463">IFERROR(IS80/IS$10,"")</f>
        <v>0</v>
      </c>
      <c r="JS80" s="40">
        <f t="shared" si="1463"/>
        <v>0</v>
      </c>
      <c r="JT80" s="40">
        <f t="shared" si="1463"/>
        <v>0</v>
      </c>
      <c r="JU80" s="40">
        <f t="shared" si="1463"/>
        <v>0</v>
      </c>
      <c r="JV80" s="40">
        <f t="shared" si="1463"/>
        <v>0</v>
      </c>
      <c r="JW80" s="40">
        <f t="shared" si="1463"/>
        <v>0</v>
      </c>
      <c r="JX80" s="40">
        <f t="shared" si="1463"/>
        <v>0</v>
      </c>
      <c r="JY80" s="40">
        <f t="shared" si="1463"/>
        <v>0</v>
      </c>
      <c r="JZ80" s="40">
        <f t="shared" si="1463"/>
        <v>0</v>
      </c>
      <c r="KA80" s="40">
        <f t="shared" si="1463"/>
        <v>0</v>
      </c>
      <c r="KB80" s="40">
        <f t="shared" si="1463"/>
        <v>0</v>
      </c>
      <c r="KC80" s="40">
        <f t="shared" si="1463"/>
        <v>0</v>
      </c>
      <c r="KD80" s="40" t="str">
        <f t="shared" si="1463"/>
        <v/>
      </c>
      <c r="KE80" s="40">
        <f t="shared" si="1463"/>
        <v>0</v>
      </c>
      <c r="KF80" s="40">
        <f t="shared" si="1463"/>
        <v>0</v>
      </c>
      <c r="KG80" s="40" t="str">
        <f t="shared" si="1463"/>
        <v/>
      </c>
      <c r="KH80" s="40">
        <f t="shared" si="1463"/>
        <v>0</v>
      </c>
      <c r="KI80" s="40">
        <f t="shared" si="1463"/>
        <v>0</v>
      </c>
      <c r="KJ80" s="40">
        <f t="shared" si="1463"/>
        <v>0</v>
      </c>
      <c r="KK80" s="40">
        <f t="shared" si="1463"/>
        <v>0</v>
      </c>
      <c r="KL80" s="40">
        <f t="shared" si="1463"/>
        <v>0</v>
      </c>
      <c r="KM80" s="40">
        <f t="shared" si="1463"/>
        <v>0</v>
      </c>
      <c r="KN80" s="40">
        <f t="shared" si="1463"/>
        <v>0</v>
      </c>
      <c r="KO80" s="40" t="str">
        <f t="shared" si="1463"/>
        <v/>
      </c>
      <c r="KP80" s="41">
        <f t="shared" si="1463"/>
        <v>0</v>
      </c>
      <c r="KQ80" s="45"/>
      <c r="KR80" s="45"/>
      <c r="KS80" s="45"/>
      <c r="KT80" s="45"/>
      <c r="KU80" s="45"/>
      <c r="KV80" s="45"/>
      <c r="KW80" s="45"/>
      <c r="KX80" s="45"/>
      <c r="KY80" s="45"/>
      <c r="KZ80" s="45"/>
      <c r="LA80" s="45"/>
      <c r="LB80" s="45"/>
      <c r="LC80" s="45"/>
      <c r="LD80" s="45"/>
      <c r="LE80" s="45"/>
      <c r="LF80" s="45"/>
      <c r="LG80" s="45"/>
      <c r="LH80" s="45"/>
      <c r="LI80" s="45"/>
      <c r="LJ80" s="45"/>
      <c r="LK80" s="45"/>
      <c r="LL80" s="45"/>
      <c r="LM80" s="45"/>
      <c r="LN80" s="45"/>
      <c r="LO80" s="47">
        <f>SUM(KQ80:LN80)</f>
        <v>0</v>
      </c>
      <c r="LP80" s="40" t="str">
        <f t="shared" ref="LP80:MN80" si="1464">IFERROR(KQ80/KQ$10,"")</f>
        <v/>
      </c>
      <c r="LQ80" s="40" t="str">
        <f t="shared" si="1464"/>
        <v/>
      </c>
      <c r="LR80" s="40" t="str">
        <f t="shared" si="1464"/>
        <v/>
      </c>
      <c r="LS80" s="40" t="str">
        <f t="shared" si="1464"/>
        <v/>
      </c>
      <c r="LT80" s="40" t="str">
        <f t="shared" si="1464"/>
        <v/>
      </c>
      <c r="LU80" s="40" t="str">
        <f t="shared" si="1464"/>
        <v/>
      </c>
      <c r="LV80" s="40" t="str">
        <f t="shared" si="1464"/>
        <v/>
      </c>
      <c r="LW80" s="40" t="str">
        <f t="shared" si="1464"/>
        <v/>
      </c>
      <c r="LX80" s="40" t="str">
        <f t="shared" si="1464"/>
        <v/>
      </c>
      <c r="LY80" s="40" t="str">
        <f t="shared" si="1464"/>
        <v/>
      </c>
      <c r="LZ80" s="40" t="str">
        <f t="shared" si="1464"/>
        <v/>
      </c>
      <c r="MA80" s="40" t="str">
        <f t="shared" si="1464"/>
        <v/>
      </c>
      <c r="MB80" s="40" t="str">
        <f t="shared" si="1464"/>
        <v/>
      </c>
      <c r="MC80" s="40" t="str">
        <f t="shared" si="1464"/>
        <v/>
      </c>
      <c r="MD80" s="40" t="str">
        <f t="shared" si="1464"/>
        <v/>
      </c>
      <c r="ME80" s="40" t="str">
        <f t="shared" si="1464"/>
        <v/>
      </c>
      <c r="MF80" s="40" t="str">
        <f t="shared" si="1464"/>
        <v/>
      </c>
      <c r="MG80" s="40" t="str">
        <f t="shared" si="1464"/>
        <v/>
      </c>
      <c r="MH80" s="40" t="str">
        <f t="shared" si="1464"/>
        <v/>
      </c>
      <c r="MI80" s="40" t="str">
        <f t="shared" si="1464"/>
        <v/>
      </c>
      <c r="MJ80" s="40" t="str">
        <f t="shared" si="1464"/>
        <v/>
      </c>
      <c r="MK80" s="40" t="str">
        <f t="shared" si="1464"/>
        <v/>
      </c>
      <c r="ML80" s="40" t="str">
        <f t="shared" si="1464"/>
        <v/>
      </c>
      <c r="MM80" s="40" t="str">
        <f t="shared" si="1464"/>
        <v/>
      </c>
      <c r="MN80" s="41" t="str">
        <f t="shared" si="1464"/>
        <v/>
      </c>
      <c r="MO80" s="45"/>
      <c r="MP80" s="45"/>
      <c r="MQ80" s="45"/>
      <c r="MR80" s="45"/>
      <c r="MS80" s="45"/>
      <c r="MT80" s="45"/>
      <c r="MU80" s="45"/>
      <c r="MV80" s="45"/>
      <c r="MW80" s="45"/>
      <c r="MX80" s="45"/>
      <c r="MY80" s="45"/>
      <c r="MZ80" s="45"/>
      <c r="NA80" s="45"/>
      <c r="NB80" s="45"/>
      <c r="NC80" s="45"/>
      <c r="ND80" s="45"/>
      <c r="NE80" s="45"/>
      <c r="NF80" s="45"/>
      <c r="NG80" s="45"/>
      <c r="NH80" s="45"/>
      <c r="NI80" s="45"/>
      <c r="NJ80" s="45"/>
      <c r="NK80" s="45"/>
      <c r="NL80" s="45"/>
      <c r="NM80" s="47">
        <f>SUM(MO80:NL80)</f>
        <v>0</v>
      </c>
      <c r="NN80" s="40" t="str">
        <f t="shared" ref="NN80:OL80" si="1465">IFERROR(MO80/MO$10,"")</f>
        <v/>
      </c>
      <c r="NO80" s="40" t="str">
        <f t="shared" si="1465"/>
        <v/>
      </c>
      <c r="NP80" s="40" t="str">
        <f t="shared" si="1465"/>
        <v/>
      </c>
      <c r="NQ80" s="40" t="str">
        <f t="shared" si="1465"/>
        <v/>
      </c>
      <c r="NR80" s="40" t="str">
        <f t="shared" si="1465"/>
        <v/>
      </c>
      <c r="NS80" s="40" t="str">
        <f t="shared" si="1465"/>
        <v/>
      </c>
      <c r="NT80" s="40" t="str">
        <f t="shared" si="1465"/>
        <v/>
      </c>
      <c r="NU80" s="40" t="str">
        <f t="shared" si="1465"/>
        <v/>
      </c>
      <c r="NV80" s="40" t="str">
        <f t="shared" si="1465"/>
        <v/>
      </c>
      <c r="NW80" s="40" t="str">
        <f t="shared" si="1465"/>
        <v/>
      </c>
      <c r="NX80" s="40" t="str">
        <f t="shared" si="1465"/>
        <v/>
      </c>
      <c r="NY80" s="40" t="str">
        <f t="shared" si="1465"/>
        <v/>
      </c>
      <c r="NZ80" s="40" t="str">
        <f t="shared" si="1465"/>
        <v/>
      </c>
      <c r="OA80" s="40" t="str">
        <f t="shared" si="1465"/>
        <v/>
      </c>
      <c r="OB80" s="40" t="str">
        <f t="shared" si="1465"/>
        <v/>
      </c>
      <c r="OC80" s="40" t="str">
        <f t="shared" si="1465"/>
        <v/>
      </c>
      <c r="OD80" s="40" t="str">
        <f t="shared" si="1465"/>
        <v/>
      </c>
      <c r="OE80" s="40" t="str">
        <f t="shared" si="1465"/>
        <v/>
      </c>
      <c r="OF80" s="40" t="str">
        <f t="shared" si="1465"/>
        <v/>
      </c>
      <c r="OG80" s="40" t="str">
        <f t="shared" si="1465"/>
        <v/>
      </c>
      <c r="OH80" s="40" t="str">
        <f t="shared" si="1465"/>
        <v/>
      </c>
      <c r="OI80" s="40" t="str">
        <f t="shared" si="1465"/>
        <v/>
      </c>
      <c r="OJ80" s="40" t="str">
        <f t="shared" si="1465"/>
        <v/>
      </c>
      <c r="OK80" s="40" t="str">
        <f t="shared" si="1465"/>
        <v/>
      </c>
      <c r="OL80" s="41" t="str">
        <f t="shared" si="1465"/>
        <v/>
      </c>
      <c r="OM80" s="45"/>
      <c r="ON80" s="45"/>
      <c r="OO80" s="45"/>
      <c r="OP80" s="45"/>
      <c r="OQ80" s="45"/>
      <c r="OR80" s="45"/>
      <c r="OS80" s="45"/>
      <c r="OT80" s="45"/>
      <c r="OU80" s="45"/>
      <c r="OV80" s="45"/>
      <c r="OW80" s="45"/>
      <c r="OX80" s="45"/>
      <c r="OY80" s="45"/>
      <c r="OZ80" s="45"/>
      <c r="PA80" s="45"/>
      <c r="PB80" s="45"/>
      <c r="PC80" s="45"/>
      <c r="PD80" s="45"/>
      <c r="PE80" s="45"/>
      <c r="PF80" s="45"/>
      <c r="PG80" s="45"/>
      <c r="PH80" s="45"/>
      <c r="PI80" s="45"/>
      <c r="PJ80" s="45"/>
      <c r="PK80" s="47">
        <f>SUM(OM80:PJ80)</f>
        <v>0</v>
      </c>
      <c r="PL80" s="40" t="str">
        <f t="shared" ref="PL80:QJ80" si="1466">IFERROR(OM80/OM$10,"")</f>
        <v/>
      </c>
      <c r="PM80" s="40" t="str">
        <f t="shared" si="1466"/>
        <v/>
      </c>
      <c r="PN80" s="40" t="str">
        <f t="shared" si="1466"/>
        <v/>
      </c>
      <c r="PO80" s="40" t="str">
        <f t="shared" si="1466"/>
        <v/>
      </c>
      <c r="PP80" s="40" t="str">
        <f t="shared" si="1466"/>
        <v/>
      </c>
      <c r="PQ80" s="40" t="str">
        <f t="shared" si="1466"/>
        <v/>
      </c>
      <c r="PR80" s="40" t="str">
        <f t="shared" si="1466"/>
        <v/>
      </c>
      <c r="PS80" s="40" t="str">
        <f t="shared" si="1466"/>
        <v/>
      </c>
      <c r="PT80" s="40" t="str">
        <f t="shared" si="1466"/>
        <v/>
      </c>
      <c r="PU80" s="40" t="str">
        <f t="shared" si="1466"/>
        <v/>
      </c>
      <c r="PV80" s="40" t="str">
        <f t="shared" si="1466"/>
        <v/>
      </c>
      <c r="PW80" s="40" t="str">
        <f t="shared" si="1466"/>
        <v/>
      </c>
      <c r="PX80" s="40" t="str">
        <f t="shared" si="1466"/>
        <v/>
      </c>
      <c r="PY80" s="40" t="str">
        <f t="shared" si="1466"/>
        <v/>
      </c>
      <c r="PZ80" s="40" t="str">
        <f t="shared" si="1466"/>
        <v/>
      </c>
      <c r="QA80" s="40" t="str">
        <f t="shared" si="1466"/>
        <v/>
      </c>
      <c r="QB80" s="40" t="str">
        <f t="shared" si="1466"/>
        <v/>
      </c>
      <c r="QC80" s="40" t="str">
        <f t="shared" si="1466"/>
        <v/>
      </c>
      <c r="QD80" s="40" t="str">
        <f t="shared" si="1466"/>
        <v/>
      </c>
      <c r="QE80" s="40" t="str">
        <f t="shared" si="1466"/>
        <v/>
      </c>
      <c r="QF80" s="40" t="str">
        <f t="shared" si="1466"/>
        <v/>
      </c>
      <c r="QG80" s="40" t="str">
        <f t="shared" si="1466"/>
        <v/>
      </c>
      <c r="QH80" s="40" t="str">
        <f t="shared" si="1466"/>
        <v/>
      </c>
      <c r="QI80" s="40" t="str">
        <f t="shared" si="1466"/>
        <v/>
      </c>
      <c r="QJ80" s="41" t="str">
        <f t="shared" si="1466"/>
        <v/>
      </c>
      <c r="QK80" s="45"/>
      <c r="QL80" s="45"/>
      <c r="QM80" s="45"/>
      <c r="QN80" s="45"/>
      <c r="QO80" s="45"/>
      <c r="QP80" s="45"/>
      <c r="QQ80" s="45"/>
      <c r="QR80" s="45"/>
      <c r="QS80" s="45"/>
      <c r="QT80" s="45"/>
      <c r="QU80" s="45"/>
      <c r="QV80" s="45"/>
      <c r="QW80" s="45"/>
      <c r="QX80" s="45"/>
      <c r="QY80" s="45"/>
      <c r="QZ80" s="45"/>
      <c r="RA80" s="45"/>
      <c r="RB80" s="45"/>
      <c r="RC80" s="45"/>
      <c r="RD80" s="45"/>
      <c r="RE80" s="45"/>
      <c r="RF80" s="45"/>
      <c r="RG80" s="45"/>
      <c r="RH80" s="45"/>
      <c r="RI80" s="47">
        <f>SUM(QK80:RH80)</f>
        <v>0</v>
      </c>
      <c r="RJ80" s="40" t="str">
        <f t="shared" ref="RJ80:SH80" si="1467">IFERROR(QK80/QK$10,"")</f>
        <v/>
      </c>
      <c r="RK80" s="40" t="str">
        <f t="shared" si="1467"/>
        <v/>
      </c>
      <c r="RL80" s="40" t="str">
        <f t="shared" si="1467"/>
        <v/>
      </c>
      <c r="RM80" s="40" t="str">
        <f t="shared" si="1467"/>
        <v/>
      </c>
      <c r="RN80" s="40" t="str">
        <f t="shared" si="1467"/>
        <v/>
      </c>
      <c r="RO80" s="40" t="str">
        <f t="shared" si="1467"/>
        <v/>
      </c>
      <c r="RP80" s="40" t="str">
        <f t="shared" si="1467"/>
        <v/>
      </c>
      <c r="RQ80" s="40" t="str">
        <f t="shared" si="1467"/>
        <v/>
      </c>
      <c r="RR80" s="40" t="str">
        <f t="shared" si="1467"/>
        <v/>
      </c>
      <c r="RS80" s="40" t="str">
        <f t="shared" si="1467"/>
        <v/>
      </c>
      <c r="RT80" s="40" t="str">
        <f t="shared" si="1467"/>
        <v/>
      </c>
      <c r="RU80" s="40" t="str">
        <f t="shared" si="1467"/>
        <v/>
      </c>
      <c r="RV80" s="40" t="str">
        <f t="shared" si="1467"/>
        <v/>
      </c>
      <c r="RW80" s="40" t="str">
        <f t="shared" si="1467"/>
        <v/>
      </c>
      <c r="RX80" s="40" t="str">
        <f t="shared" si="1467"/>
        <v/>
      </c>
      <c r="RY80" s="40" t="str">
        <f t="shared" si="1467"/>
        <v/>
      </c>
      <c r="RZ80" s="40" t="str">
        <f t="shared" si="1467"/>
        <v/>
      </c>
      <c r="SA80" s="40" t="str">
        <f t="shared" si="1467"/>
        <v/>
      </c>
      <c r="SB80" s="40" t="str">
        <f t="shared" si="1467"/>
        <v/>
      </c>
      <c r="SC80" s="40" t="str">
        <f t="shared" si="1467"/>
        <v/>
      </c>
      <c r="SD80" s="40" t="str">
        <f t="shared" si="1467"/>
        <v/>
      </c>
      <c r="SE80" s="40" t="str">
        <f t="shared" si="1467"/>
        <v/>
      </c>
      <c r="SF80" s="40" t="str">
        <f t="shared" si="1467"/>
        <v/>
      </c>
      <c r="SG80" s="40" t="str">
        <f t="shared" si="1467"/>
        <v/>
      </c>
      <c r="SH80" s="41" t="str">
        <f t="shared" si="1467"/>
        <v/>
      </c>
      <c r="SI80" s="45"/>
      <c r="SJ80" s="45"/>
      <c r="SK80" s="45"/>
      <c r="SL80" s="45"/>
      <c r="SM80" s="45"/>
      <c r="SN80" s="45"/>
      <c r="SO80" s="45"/>
      <c r="SP80" s="45"/>
      <c r="SQ80" s="45"/>
      <c r="SR80" s="45"/>
      <c r="SS80" s="45"/>
      <c r="ST80" s="45"/>
      <c r="SU80" s="45"/>
      <c r="SV80" s="45"/>
      <c r="SW80" s="45"/>
      <c r="SX80" s="45"/>
      <c r="SY80" s="45"/>
      <c r="SZ80" s="45"/>
      <c r="TA80" s="45"/>
      <c r="TB80" s="45"/>
      <c r="TC80" s="45"/>
      <c r="TD80" s="45"/>
      <c r="TE80" s="45"/>
      <c r="TF80" s="45"/>
      <c r="TG80" s="47">
        <f>SUM(SI80:TF80)</f>
        <v>0</v>
      </c>
      <c r="TH80" s="40" t="str">
        <f t="shared" ref="TH80:UA80" si="1468">IFERROR(SI80/SI$10,"")</f>
        <v/>
      </c>
      <c r="TI80" s="40" t="str">
        <f t="shared" si="1468"/>
        <v/>
      </c>
      <c r="TJ80" s="40" t="str">
        <f t="shared" si="1468"/>
        <v/>
      </c>
      <c r="TK80" s="40" t="str">
        <f t="shared" si="1468"/>
        <v/>
      </c>
      <c r="TL80" s="40" t="str">
        <f t="shared" si="1468"/>
        <v/>
      </c>
      <c r="TM80" s="40" t="str">
        <f t="shared" si="1468"/>
        <v/>
      </c>
      <c r="TN80" s="40" t="str">
        <f t="shared" si="1468"/>
        <v/>
      </c>
      <c r="TO80" s="40" t="str">
        <f t="shared" si="1468"/>
        <v/>
      </c>
      <c r="TP80" s="40" t="str">
        <f t="shared" si="1468"/>
        <v/>
      </c>
      <c r="TQ80" s="40" t="str">
        <f t="shared" si="1468"/>
        <v/>
      </c>
      <c r="TR80" s="40" t="str">
        <f t="shared" si="1468"/>
        <v/>
      </c>
      <c r="TS80" s="40" t="str">
        <f t="shared" si="1468"/>
        <v/>
      </c>
      <c r="TT80" s="40" t="str">
        <f t="shared" si="1468"/>
        <v/>
      </c>
      <c r="TU80" s="40" t="str">
        <f t="shared" si="1468"/>
        <v/>
      </c>
      <c r="TV80" s="40" t="str">
        <f t="shared" si="1468"/>
        <v/>
      </c>
      <c r="TW80" s="40" t="str">
        <f t="shared" si="1468"/>
        <v/>
      </c>
      <c r="TX80" s="40" t="str">
        <f t="shared" si="1468"/>
        <v/>
      </c>
      <c r="TY80" s="40" t="str">
        <f t="shared" si="1468"/>
        <v/>
      </c>
      <c r="TZ80" s="40" t="str">
        <f t="shared" si="1468"/>
        <v/>
      </c>
      <c r="UA80" s="40" t="str">
        <f t="shared" si="1468"/>
        <v/>
      </c>
      <c r="UB80" s="40" t="str">
        <f t="shared" ref="UB80:UG80" si="1469">IFERROR(TB80/TB$10,"")</f>
        <v/>
      </c>
      <c r="UC80" s="40" t="str">
        <f t="shared" si="1469"/>
        <v/>
      </c>
      <c r="UD80" s="40" t="str">
        <f t="shared" si="1469"/>
        <v/>
      </c>
      <c r="UE80" s="40" t="str">
        <f t="shared" si="1469"/>
        <v/>
      </c>
      <c r="UF80" s="40" t="str">
        <f t="shared" si="1469"/>
        <v/>
      </c>
      <c r="UG80" s="41" t="str">
        <f t="shared" si="1469"/>
        <v/>
      </c>
      <c r="UH80" s="45"/>
      <c r="UI80" s="45"/>
      <c r="UJ80" s="45"/>
      <c r="UK80" s="45"/>
      <c r="UL80" s="45"/>
      <c r="UM80" s="45"/>
      <c r="UN80" s="45"/>
      <c r="UO80" s="45"/>
      <c r="UP80" s="45"/>
      <c r="UQ80" s="45"/>
      <c r="UR80" s="45"/>
      <c r="US80" s="45"/>
      <c r="UT80" s="45"/>
      <c r="UU80" s="45"/>
      <c r="UV80" s="45"/>
      <c r="UW80" s="45"/>
      <c r="UX80" s="45"/>
      <c r="UY80" s="45"/>
      <c r="UZ80" s="45"/>
      <c r="VA80" s="45"/>
      <c r="VB80" s="45"/>
      <c r="VC80" s="45"/>
      <c r="VD80" s="45"/>
      <c r="VE80" s="45"/>
      <c r="VF80" s="47">
        <f>SUM(UH80:VE80)</f>
        <v>0</v>
      </c>
      <c r="VG80" s="40" t="str">
        <f t="shared" ref="VG80:WE80" si="1470">IFERROR(UH80/UH$10,"")</f>
        <v/>
      </c>
      <c r="VH80" s="40" t="str">
        <f t="shared" si="1470"/>
        <v/>
      </c>
      <c r="VI80" s="40" t="str">
        <f t="shared" si="1470"/>
        <v/>
      </c>
      <c r="VJ80" s="40" t="str">
        <f t="shared" si="1470"/>
        <v/>
      </c>
      <c r="VK80" s="40" t="str">
        <f t="shared" si="1470"/>
        <v/>
      </c>
      <c r="VL80" s="40" t="str">
        <f t="shared" si="1470"/>
        <v/>
      </c>
      <c r="VM80" s="40" t="str">
        <f t="shared" si="1470"/>
        <v/>
      </c>
      <c r="VN80" s="40" t="str">
        <f t="shared" si="1470"/>
        <v/>
      </c>
      <c r="VO80" s="40" t="str">
        <f t="shared" si="1470"/>
        <v/>
      </c>
      <c r="VP80" s="40" t="str">
        <f t="shared" si="1470"/>
        <v/>
      </c>
      <c r="VQ80" s="40" t="str">
        <f t="shared" si="1470"/>
        <v/>
      </c>
      <c r="VR80" s="40" t="str">
        <f t="shared" si="1470"/>
        <v/>
      </c>
      <c r="VS80" s="40" t="str">
        <f t="shared" si="1470"/>
        <v/>
      </c>
      <c r="VT80" s="40" t="str">
        <f t="shared" si="1470"/>
        <v/>
      </c>
      <c r="VU80" s="40" t="str">
        <f t="shared" si="1470"/>
        <v/>
      </c>
      <c r="VV80" s="40" t="str">
        <f t="shared" si="1470"/>
        <v/>
      </c>
      <c r="VW80" s="40" t="str">
        <f t="shared" si="1470"/>
        <v/>
      </c>
      <c r="VX80" s="40" t="str">
        <f t="shared" si="1470"/>
        <v/>
      </c>
      <c r="VY80" s="40" t="str">
        <f t="shared" si="1470"/>
        <v/>
      </c>
      <c r="VZ80" s="40" t="str">
        <f t="shared" si="1470"/>
        <v/>
      </c>
      <c r="WA80" s="40" t="str">
        <f t="shared" si="1470"/>
        <v/>
      </c>
      <c r="WB80" s="40" t="str">
        <f t="shared" si="1470"/>
        <v/>
      </c>
      <c r="WC80" s="40" t="str">
        <f t="shared" si="1470"/>
        <v/>
      </c>
      <c r="WD80" s="40" t="str">
        <f t="shared" si="1470"/>
        <v/>
      </c>
      <c r="WE80" s="41" t="str">
        <f t="shared" si="1470"/>
        <v/>
      </c>
      <c r="WF80" s="45">
        <f t="shared" ref="WF80:XC80" si="1471">SUMIF($C$2:$WE$2,WF$2,$C80:$WE80)</f>
        <v>0</v>
      </c>
      <c r="WG80" s="45">
        <f t="shared" si="1471"/>
        <v>0</v>
      </c>
      <c r="WH80" s="45">
        <f t="shared" si="1471"/>
        <v>0</v>
      </c>
      <c r="WI80" s="45">
        <f t="shared" si="1471"/>
        <v>0</v>
      </c>
      <c r="WJ80" s="45">
        <f t="shared" si="1471"/>
        <v>0</v>
      </c>
      <c r="WK80" s="45">
        <f t="shared" si="1471"/>
        <v>0</v>
      </c>
      <c r="WL80" s="45">
        <f t="shared" si="1471"/>
        <v>0</v>
      </c>
      <c r="WM80" s="45">
        <f t="shared" si="1471"/>
        <v>0</v>
      </c>
      <c r="WN80" s="45">
        <f t="shared" si="1471"/>
        <v>0</v>
      </c>
      <c r="WO80" s="45">
        <f t="shared" si="1471"/>
        <v>0</v>
      </c>
      <c r="WP80" s="45">
        <f t="shared" si="1471"/>
        <v>0</v>
      </c>
      <c r="WQ80" s="45">
        <f t="shared" si="1471"/>
        <v>0</v>
      </c>
      <c r="WR80" s="45">
        <f t="shared" si="1471"/>
        <v>0</v>
      </c>
      <c r="WS80" s="45">
        <f t="shared" si="1471"/>
        <v>0</v>
      </c>
      <c r="WT80" s="45">
        <f t="shared" si="1471"/>
        <v>0</v>
      </c>
      <c r="WU80" s="45">
        <f t="shared" si="1471"/>
        <v>0</v>
      </c>
      <c r="WV80" s="45">
        <f t="shared" si="1471"/>
        <v>0</v>
      </c>
      <c r="WW80" s="45">
        <f t="shared" si="1471"/>
        <v>0</v>
      </c>
      <c r="WX80" s="45">
        <f t="shared" si="1471"/>
        <v>0</v>
      </c>
      <c r="WY80" s="45">
        <f t="shared" si="1471"/>
        <v>0</v>
      </c>
      <c r="WZ80" s="45">
        <f t="shared" si="1471"/>
        <v>0</v>
      </c>
      <c r="XA80" s="45">
        <f t="shared" si="1471"/>
        <v>0</v>
      </c>
      <c r="XB80" s="45">
        <f t="shared" si="1471"/>
        <v>0</v>
      </c>
      <c r="XC80" s="45">
        <f t="shared" si="1471"/>
        <v>0</v>
      </c>
      <c r="XD80" s="47">
        <f>SUM(WF80:XC80)</f>
        <v>0</v>
      </c>
      <c r="XE80" s="40">
        <f t="shared" ref="XE80:YC80" si="1472">IFERROR(WF80/WF$10,"")</f>
        <v>0</v>
      </c>
      <c r="XF80" s="40">
        <f t="shared" si="1472"/>
        <v>0</v>
      </c>
      <c r="XG80" s="40">
        <f t="shared" si="1472"/>
        <v>0</v>
      </c>
      <c r="XH80" s="40">
        <f t="shared" si="1472"/>
        <v>0</v>
      </c>
      <c r="XI80" s="40">
        <f t="shared" si="1472"/>
        <v>0</v>
      </c>
      <c r="XJ80" s="40">
        <f t="shared" si="1472"/>
        <v>0</v>
      </c>
      <c r="XK80" s="40">
        <f t="shared" si="1472"/>
        <v>0</v>
      </c>
      <c r="XL80" s="40">
        <f t="shared" si="1472"/>
        <v>0</v>
      </c>
      <c r="XM80" s="40">
        <f t="shared" si="1472"/>
        <v>0</v>
      </c>
      <c r="XN80" s="40">
        <f t="shared" si="1472"/>
        <v>0</v>
      </c>
      <c r="XO80" s="40">
        <f t="shared" si="1472"/>
        <v>0</v>
      </c>
      <c r="XP80" s="40">
        <f t="shared" si="1472"/>
        <v>0</v>
      </c>
      <c r="XQ80" s="40">
        <f t="shared" si="1472"/>
        <v>0</v>
      </c>
      <c r="XR80" s="40">
        <f t="shared" si="1472"/>
        <v>0</v>
      </c>
      <c r="XS80" s="40">
        <f t="shared" si="1472"/>
        <v>0</v>
      </c>
      <c r="XT80" s="40">
        <f t="shared" si="1472"/>
        <v>0</v>
      </c>
      <c r="XU80" s="40">
        <f t="shared" si="1472"/>
        <v>0</v>
      </c>
      <c r="XV80" s="40">
        <f t="shared" si="1472"/>
        <v>0</v>
      </c>
      <c r="XW80" s="40">
        <f t="shared" si="1472"/>
        <v>0</v>
      </c>
      <c r="XX80" s="40">
        <f t="shared" si="1472"/>
        <v>0</v>
      </c>
      <c r="XY80" s="40">
        <f t="shared" si="1472"/>
        <v>0</v>
      </c>
      <c r="XZ80" s="40">
        <f t="shared" si="1472"/>
        <v>0</v>
      </c>
      <c r="YA80" s="40">
        <f t="shared" si="1472"/>
        <v>0</v>
      </c>
      <c r="YB80" s="40" t="str">
        <f t="shared" si="1472"/>
        <v/>
      </c>
      <c r="YC80" s="41">
        <f t="shared" si="1472"/>
        <v>0</v>
      </c>
    </row>
    <row r="81" s="18" customFormat="1" customHeight="1" spans="1:653">
      <c r="A81" s="88"/>
      <c r="B81" s="69" t="s">
        <v>136</v>
      </c>
      <c r="C81" s="52">
        <f t="shared" ref="C81:R81" si="1473">SUM(C76:C80)</f>
        <v>9225.22560000075</v>
      </c>
      <c r="D81" s="52">
        <f t="shared" si="1473"/>
        <v>499.1769</v>
      </c>
      <c r="E81" s="52">
        <f t="shared" si="1473"/>
        <v>5376.11159999971</v>
      </c>
      <c r="F81" s="52">
        <f t="shared" si="1473"/>
        <v>4277.04359999979</v>
      </c>
      <c r="G81" s="52">
        <f t="shared" si="1473"/>
        <v>2578.82609999997</v>
      </c>
      <c r="H81" s="52">
        <f t="shared" si="1473"/>
        <v>4428.64319999996</v>
      </c>
      <c r="I81" s="52">
        <f t="shared" si="1473"/>
        <v>13103.8407000004</v>
      </c>
      <c r="J81" s="52">
        <f t="shared" si="1473"/>
        <v>1640.12970000006</v>
      </c>
      <c r="K81" s="52">
        <f t="shared" si="1473"/>
        <v>1829.43359999993</v>
      </c>
      <c r="L81" s="53">
        <f t="shared" si="1473"/>
        <v>10092.5901000005</v>
      </c>
      <c r="M81" s="52">
        <f t="shared" si="1473"/>
        <v>409.8339</v>
      </c>
      <c r="N81" s="52">
        <f t="shared" si="1473"/>
        <v>690.05295</v>
      </c>
      <c r="O81" s="52">
        <f t="shared" si="1473"/>
        <v>59.3733</v>
      </c>
      <c r="P81" s="52">
        <f t="shared" si="1473"/>
        <v>1693.25624999997</v>
      </c>
      <c r="Q81" s="53">
        <f t="shared" si="1473"/>
        <v>8899.31549999943</v>
      </c>
      <c r="R81" s="52">
        <f t="shared" si="1473"/>
        <v>1057.1376</v>
      </c>
      <c r="S81" s="54" t="str">
        <f>IFERROR(#REF!/#REF!,"")</f>
        <v/>
      </c>
      <c r="T81" s="52">
        <f t="shared" ref="T81:AA81" si="1474">SUM(T76:T80)</f>
        <v>8595.72509999991</v>
      </c>
      <c r="U81" s="52">
        <f t="shared" si="1474"/>
        <v>6127.22159999977</v>
      </c>
      <c r="V81" s="52">
        <f t="shared" si="1474"/>
        <v>2628.59609999993</v>
      </c>
      <c r="W81" s="52">
        <f t="shared" si="1474"/>
        <v>0</v>
      </c>
      <c r="X81" s="53">
        <f t="shared" si="1474"/>
        <v>0</v>
      </c>
      <c r="Y81" s="52">
        <f t="shared" si="1474"/>
        <v>0</v>
      </c>
      <c r="Z81" s="52">
        <f t="shared" si="1474"/>
        <v>0</v>
      </c>
      <c r="AA81" s="55">
        <f t="shared" si="1474"/>
        <v>83211.5334</v>
      </c>
      <c r="AB81" s="54">
        <f t="shared" ref="AB81:AZ81" si="1475">IFERROR(C81/C$10,"")</f>
        <v>0.03</v>
      </c>
      <c r="AC81" s="54">
        <f t="shared" si="1475"/>
        <v>0.03</v>
      </c>
      <c r="AD81" s="54">
        <f t="shared" si="1475"/>
        <v>0.03</v>
      </c>
      <c r="AE81" s="54">
        <f t="shared" si="1475"/>
        <v>0.03</v>
      </c>
      <c r="AF81" s="54">
        <f t="shared" si="1475"/>
        <v>0.03</v>
      </c>
      <c r="AG81" s="54">
        <f t="shared" si="1475"/>
        <v>0.03</v>
      </c>
      <c r="AH81" s="54">
        <f t="shared" si="1475"/>
        <v>0.03</v>
      </c>
      <c r="AI81" s="54">
        <f t="shared" si="1475"/>
        <v>0.03</v>
      </c>
      <c r="AJ81" s="54">
        <f t="shared" si="1475"/>
        <v>0.03</v>
      </c>
      <c r="AK81" s="54">
        <f t="shared" si="1475"/>
        <v>0.03</v>
      </c>
      <c r="AL81" s="54">
        <f t="shared" si="1475"/>
        <v>0.015</v>
      </c>
      <c r="AM81" s="54">
        <f t="shared" si="1475"/>
        <v>0.015</v>
      </c>
      <c r="AN81" s="54">
        <f t="shared" si="1475"/>
        <v>0.03</v>
      </c>
      <c r="AO81" s="54">
        <f t="shared" si="1475"/>
        <v>0.015</v>
      </c>
      <c r="AP81" s="54">
        <f t="shared" si="1475"/>
        <v>0.03</v>
      </c>
      <c r="AQ81" s="54">
        <f t="shared" si="1475"/>
        <v>0.03</v>
      </c>
      <c r="AR81" s="54" t="str">
        <f t="shared" si="1475"/>
        <v/>
      </c>
      <c r="AS81" s="54">
        <f t="shared" si="1475"/>
        <v>0.03</v>
      </c>
      <c r="AT81" s="54">
        <f t="shared" si="1475"/>
        <v>0.03</v>
      </c>
      <c r="AU81" s="54">
        <f t="shared" si="1475"/>
        <v>0.03</v>
      </c>
      <c r="AV81" s="54" t="str">
        <f t="shared" si="1475"/>
        <v/>
      </c>
      <c r="AW81" s="54" t="str">
        <f t="shared" si="1475"/>
        <v/>
      </c>
      <c r="AX81" s="54" t="str">
        <f t="shared" si="1475"/>
        <v/>
      </c>
      <c r="AY81" s="54" t="str">
        <f t="shared" si="1475"/>
        <v/>
      </c>
      <c r="AZ81" s="56">
        <f t="shared" si="1475"/>
        <v>0.0290257007361687</v>
      </c>
      <c r="BA81" s="52">
        <f t="shared" ref="BA81:BP81" si="1476">SUM(BA76:BA80)</f>
        <v>5965.77899999953</v>
      </c>
      <c r="BB81" s="52">
        <f t="shared" si="1476"/>
        <v>333.179099999997</v>
      </c>
      <c r="BC81" s="52">
        <f t="shared" si="1476"/>
        <v>4259.71739999974</v>
      </c>
      <c r="BD81" s="52">
        <f t="shared" si="1476"/>
        <v>2846.92739999994</v>
      </c>
      <c r="BE81" s="52">
        <f t="shared" si="1476"/>
        <v>1991.78429999997</v>
      </c>
      <c r="BF81" s="52">
        <f t="shared" si="1476"/>
        <v>3365.96789999993</v>
      </c>
      <c r="BG81" s="52">
        <f t="shared" si="1476"/>
        <v>8198.4936</v>
      </c>
      <c r="BH81" s="52">
        <f t="shared" si="1476"/>
        <v>1324.73100000005</v>
      </c>
      <c r="BI81" s="52">
        <f t="shared" si="1476"/>
        <v>927.0606</v>
      </c>
      <c r="BJ81" s="53">
        <f t="shared" si="1476"/>
        <v>5360.29949999964</v>
      </c>
      <c r="BK81" s="52">
        <f t="shared" si="1476"/>
        <v>258.39975</v>
      </c>
      <c r="BL81" s="52">
        <f t="shared" si="1476"/>
        <v>345.15315</v>
      </c>
      <c r="BM81" s="52">
        <f t="shared" si="1476"/>
        <v>22.881</v>
      </c>
      <c r="BN81" s="52">
        <f t="shared" si="1476"/>
        <v>1001.71425</v>
      </c>
      <c r="BO81" s="53">
        <f t="shared" si="1476"/>
        <v>7191.49469999958</v>
      </c>
      <c r="BP81" s="52">
        <f t="shared" si="1476"/>
        <v>504.5328</v>
      </c>
      <c r="BQ81" s="54" t="str">
        <f>IFERROR(#REF!/#REF!,"")</f>
        <v/>
      </c>
      <c r="BR81" s="53">
        <f t="shared" ref="BR81:BY81" si="1477">SUM(BR76:BR80)</f>
        <v>6226.69919999991</v>
      </c>
      <c r="BS81" s="53">
        <f t="shared" si="1477"/>
        <v>5963.15429999977</v>
      </c>
      <c r="BT81" s="53">
        <f t="shared" si="1477"/>
        <v>1998.74279999996</v>
      </c>
      <c r="BU81" s="52">
        <f t="shared" si="1477"/>
        <v>0</v>
      </c>
      <c r="BV81" s="52">
        <f t="shared" si="1477"/>
        <v>0</v>
      </c>
      <c r="BW81" s="52">
        <f t="shared" si="1477"/>
        <v>0</v>
      </c>
      <c r="BX81" s="52">
        <f t="shared" si="1477"/>
        <v>0</v>
      </c>
      <c r="BY81" s="55">
        <f t="shared" si="1477"/>
        <v>58086.711749998</v>
      </c>
      <c r="BZ81" s="54">
        <f t="shared" ref="BZ81:CX81" si="1478">IFERROR(BA81/BA$10,"")</f>
        <v>0.03</v>
      </c>
      <c r="CA81" s="54">
        <f t="shared" si="1478"/>
        <v>0.03</v>
      </c>
      <c r="CB81" s="54">
        <f t="shared" si="1478"/>
        <v>0.03</v>
      </c>
      <c r="CC81" s="54">
        <f t="shared" si="1478"/>
        <v>0.03</v>
      </c>
      <c r="CD81" s="54">
        <f t="shared" si="1478"/>
        <v>0.03</v>
      </c>
      <c r="CE81" s="54">
        <f t="shared" si="1478"/>
        <v>0.03</v>
      </c>
      <c r="CF81" s="54">
        <f t="shared" si="1478"/>
        <v>0.03</v>
      </c>
      <c r="CG81" s="54">
        <f t="shared" si="1478"/>
        <v>0.03</v>
      </c>
      <c r="CH81" s="54">
        <f t="shared" si="1478"/>
        <v>0.03</v>
      </c>
      <c r="CI81" s="54">
        <f t="shared" si="1478"/>
        <v>0.03</v>
      </c>
      <c r="CJ81" s="54">
        <f t="shared" si="1478"/>
        <v>0.015</v>
      </c>
      <c r="CK81" s="54">
        <f t="shared" si="1478"/>
        <v>0.015</v>
      </c>
      <c r="CL81" s="54">
        <f t="shared" si="1478"/>
        <v>0.03</v>
      </c>
      <c r="CM81" s="54">
        <f t="shared" si="1478"/>
        <v>0.015</v>
      </c>
      <c r="CN81" s="54">
        <f t="shared" si="1478"/>
        <v>0.03</v>
      </c>
      <c r="CO81" s="54">
        <f t="shared" si="1478"/>
        <v>0.03</v>
      </c>
      <c r="CP81" s="54" t="str">
        <f t="shared" si="1478"/>
        <v/>
      </c>
      <c r="CQ81" s="54">
        <f t="shared" si="1478"/>
        <v>0.03</v>
      </c>
      <c r="CR81" s="54">
        <f t="shared" si="1478"/>
        <v>0.03</v>
      </c>
      <c r="CS81" s="54">
        <f t="shared" si="1478"/>
        <v>0.03</v>
      </c>
      <c r="CT81" s="54" t="str">
        <f t="shared" si="1478"/>
        <v/>
      </c>
      <c r="CU81" s="54" t="str">
        <f t="shared" si="1478"/>
        <v/>
      </c>
      <c r="CV81" s="54" t="str">
        <f t="shared" si="1478"/>
        <v/>
      </c>
      <c r="CW81" s="54" t="str">
        <f t="shared" si="1478"/>
        <v/>
      </c>
      <c r="CX81" s="56">
        <f t="shared" si="1478"/>
        <v>0.0291932246947169</v>
      </c>
      <c r="CY81" s="52">
        <f t="shared" ref="CY81:DW81" si="1479">SUM(CY76:CY80)</f>
        <v>11384.5254000014</v>
      </c>
      <c r="CZ81" s="52">
        <f t="shared" si="1479"/>
        <v>1529.52360000003</v>
      </c>
      <c r="DA81" s="52">
        <f t="shared" si="1479"/>
        <v>10383.3771000015</v>
      </c>
      <c r="DB81" s="52">
        <f t="shared" si="1479"/>
        <v>7645.51799999965</v>
      </c>
      <c r="DC81" s="52">
        <f t="shared" si="1479"/>
        <v>3566.14589999984</v>
      </c>
      <c r="DD81" s="52">
        <f t="shared" si="1479"/>
        <v>7056.2856</v>
      </c>
      <c r="DE81" s="52">
        <f t="shared" si="1479"/>
        <v>15724.7649000009</v>
      </c>
      <c r="DF81" s="52">
        <f t="shared" si="1479"/>
        <v>4403.28869999974</v>
      </c>
      <c r="DG81" s="52">
        <f t="shared" si="1479"/>
        <v>2161.65959999994</v>
      </c>
      <c r="DH81" s="53">
        <f t="shared" si="1479"/>
        <v>9490.18590000057</v>
      </c>
      <c r="DI81" s="52">
        <f t="shared" si="1479"/>
        <v>707.35695</v>
      </c>
      <c r="DJ81" s="52">
        <f t="shared" si="1479"/>
        <v>1083.16455</v>
      </c>
      <c r="DK81" s="52">
        <f t="shared" si="1479"/>
        <v>10.9743</v>
      </c>
      <c r="DL81" s="52">
        <f t="shared" si="1479"/>
        <v>2266.23329999997</v>
      </c>
      <c r="DM81" s="53">
        <f t="shared" si="1479"/>
        <v>15961.8300000013</v>
      </c>
      <c r="DN81" s="52">
        <f t="shared" si="1479"/>
        <v>516.6159</v>
      </c>
      <c r="DO81" s="52">
        <f t="shared" si="1479"/>
        <v>989.477100000006</v>
      </c>
      <c r="DP81" s="53">
        <f t="shared" si="1479"/>
        <v>13411.6719000004</v>
      </c>
      <c r="DQ81" s="53">
        <f t="shared" si="1479"/>
        <v>9639.72600000021</v>
      </c>
      <c r="DR81" s="53">
        <f t="shared" si="1479"/>
        <v>4330.58789999983</v>
      </c>
      <c r="DS81" s="52">
        <f t="shared" si="1479"/>
        <v>0</v>
      </c>
      <c r="DT81" s="52">
        <f t="shared" si="1479"/>
        <v>0</v>
      </c>
      <c r="DU81" s="52">
        <f t="shared" si="1479"/>
        <v>0</v>
      </c>
      <c r="DV81" s="52">
        <f t="shared" si="1479"/>
        <v>0</v>
      </c>
      <c r="DW81" s="55">
        <f t="shared" si="1479"/>
        <v>122262.912600005</v>
      </c>
      <c r="DX81" s="54">
        <f t="shared" ref="DX81:EV81" si="1480">IFERROR(CY81/CY$10,"")</f>
        <v>0.03</v>
      </c>
      <c r="DY81" s="54">
        <f t="shared" si="1480"/>
        <v>0.03</v>
      </c>
      <c r="DZ81" s="54">
        <f t="shared" si="1480"/>
        <v>0.03</v>
      </c>
      <c r="EA81" s="54">
        <f t="shared" si="1480"/>
        <v>0.03</v>
      </c>
      <c r="EB81" s="54">
        <f t="shared" si="1480"/>
        <v>0.03</v>
      </c>
      <c r="EC81" s="54">
        <f t="shared" si="1480"/>
        <v>0.03</v>
      </c>
      <c r="ED81" s="54">
        <f t="shared" si="1480"/>
        <v>0.03</v>
      </c>
      <c r="EE81" s="54">
        <f t="shared" si="1480"/>
        <v>0.03</v>
      </c>
      <c r="EF81" s="54">
        <f t="shared" si="1480"/>
        <v>0.03</v>
      </c>
      <c r="EG81" s="54">
        <f t="shared" si="1480"/>
        <v>0.03</v>
      </c>
      <c r="EH81" s="54">
        <f t="shared" si="1480"/>
        <v>0.015</v>
      </c>
      <c r="EI81" s="54">
        <f t="shared" si="1480"/>
        <v>0.015</v>
      </c>
      <c r="EJ81" s="54">
        <f t="shared" si="1480"/>
        <v>0.03</v>
      </c>
      <c r="EK81" s="54">
        <f t="shared" si="1480"/>
        <v>0.015</v>
      </c>
      <c r="EL81" s="54">
        <f t="shared" si="1480"/>
        <v>0.03</v>
      </c>
      <c r="EM81" s="54">
        <f t="shared" si="1480"/>
        <v>0.03</v>
      </c>
      <c r="EN81" s="54">
        <f t="shared" si="1480"/>
        <v>0.03</v>
      </c>
      <c r="EO81" s="54">
        <f t="shared" si="1480"/>
        <v>0.03</v>
      </c>
      <c r="EP81" s="54">
        <f t="shared" si="1480"/>
        <v>0.03</v>
      </c>
      <c r="EQ81" s="54">
        <f t="shared" si="1480"/>
        <v>0.03</v>
      </c>
      <c r="ER81" s="54" t="str">
        <f t="shared" si="1480"/>
        <v/>
      </c>
      <c r="ES81" s="54" t="str">
        <f t="shared" si="1480"/>
        <v/>
      </c>
      <c r="ET81" s="54" t="str">
        <f t="shared" si="1480"/>
        <v/>
      </c>
      <c r="EU81" s="54" t="str">
        <f t="shared" si="1480"/>
        <v/>
      </c>
      <c r="EV81" s="56">
        <f t="shared" si="1480"/>
        <v>0.0290365503131463</v>
      </c>
      <c r="EW81" s="52">
        <f t="shared" ref="EW81:FU81" si="1481">SUM(EW76:EW80)</f>
        <v>9330.48480000078</v>
      </c>
      <c r="EX81" s="52">
        <f t="shared" si="1481"/>
        <v>1023.72600000001</v>
      </c>
      <c r="EY81" s="52">
        <f t="shared" si="1481"/>
        <v>8657.25720000009</v>
      </c>
      <c r="EZ81" s="52">
        <f t="shared" si="1481"/>
        <v>8920.53209999972</v>
      </c>
      <c r="FA81" s="52">
        <f t="shared" si="1481"/>
        <v>2258.6205</v>
      </c>
      <c r="FB81" s="52">
        <f t="shared" si="1481"/>
        <v>5794.82040000006</v>
      </c>
      <c r="FC81" s="52">
        <f t="shared" si="1481"/>
        <v>13359.8061000002</v>
      </c>
      <c r="FD81" s="52">
        <f t="shared" si="1481"/>
        <v>1643.53050000005</v>
      </c>
      <c r="FE81" s="52">
        <f t="shared" si="1481"/>
        <v>2465.76599999991</v>
      </c>
      <c r="FF81" s="53">
        <f t="shared" si="1481"/>
        <v>10924.4817000011</v>
      </c>
      <c r="FG81" s="52">
        <f t="shared" si="1481"/>
        <v>688.4049</v>
      </c>
      <c r="FH81" s="52">
        <f t="shared" si="1481"/>
        <v>834.17205</v>
      </c>
      <c r="FI81" s="52">
        <f t="shared" si="1481"/>
        <v>2.664</v>
      </c>
      <c r="FJ81" s="52">
        <f t="shared" si="1481"/>
        <v>2135.55029999997</v>
      </c>
      <c r="FK81" s="53">
        <f t="shared" si="1481"/>
        <v>15517.9359000017</v>
      </c>
      <c r="FL81" s="52">
        <f t="shared" si="1481"/>
        <v>66.0441</v>
      </c>
      <c r="FM81" s="52">
        <f t="shared" si="1481"/>
        <v>0</v>
      </c>
      <c r="FN81" s="53">
        <f t="shared" si="1481"/>
        <v>11688.6366000002</v>
      </c>
      <c r="FO81" s="53">
        <f t="shared" si="1481"/>
        <v>10181.6403000005</v>
      </c>
      <c r="FP81" s="53">
        <f t="shared" si="1481"/>
        <v>3945.13889999986</v>
      </c>
      <c r="FQ81" s="52">
        <f t="shared" si="1481"/>
        <v>0</v>
      </c>
      <c r="FR81" s="52">
        <f t="shared" si="1481"/>
        <v>0</v>
      </c>
      <c r="FS81" s="52">
        <f t="shared" si="1481"/>
        <v>0</v>
      </c>
      <c r="FT81" s="52">
        <f t="shared" si="1481"/>
        <v>0</v>
      </c>
      <c r="FU81" s="55">
        <f t="shared" si="1481"/>
        <v>109439.212350004</v>
      </c>
      <c r="FV81" s="54">
        <f t="shared" ref="FV81:GT81" si="1482">IFERROR(EW81/EW$10,"")</f>
        <v>0.03</v>
      </c>
      <c r="FW81" s="54">
        <f t="shared" si="1482"/>
        <v>0.03</v>
      </c>
      <c r="FX81" s="54">
        <f t="shared" si="1482"/>
        <v>0.03</v>
      </c>
      <c r="FY81" s="54">
        <f t="shared" si="1482"/>
        <v>0.03</v>
      </c>
      <c r="FZ81" s="54">
        <f t="shared" si="1482"/>
        <v>0.03</v>
      </c>
      <c r="GA81" s="54">
        <f t="shared" si="1482"/>
        <v>0.03</v>
      </c>
      <c r="GB81" s="54">
        <f t="shared" si="1482"/>
        <v>0.03</v>
      </c>
      <c r="GC81" s="54">
        <f t="shared" si="1482"/>
        <v>0.03</v>
      </c>
      <c r="GD81" s="54">
        <f t="shared" si="1482"/>
        <v>0.03</v>
      </c>
      <c r="GE81" s="54">
        <f t="shared" si="1482"/>
        <v>0.03</v>
      </c>
      <c r="GF81" s="54">
        <f t="shared" si="1482"/>
        <v>0.015</v>
      </c>
      <c r="GG81" s="54">
        <f t="shared" si="1482"/>
        <v>0.015</v>
      </c>
      <c r="GH81" s="54">
        <f t="shared" si="1482"/>
        <v>0.03</v>
      </c>
      <c r="GI81" s="54">
        <f t="shared" si="1482"/>
        <v>0.015</v>
      </c>
      <c r="GJ81" s="54">
        <f t="shared" si="1482"/>
        <v>0.03</v>
      </c>
      <c r="GK81" s="54">
        <f t="shared" si="1482"/>
        <v>0.03</v>
      </c>
      <c r="GL81" s="54">
        <f t="shared" si="1482"/>
        <v>0</v>
      </c>
      <c r="GM81" s="54">
        <f t="shared" si="1482"/>
        <v>0.03</v>
      </c>
      <c r="GN81" s="54">
        <f t="shared" si="1482"/>
        <v>0.03</v>
      </c>
      <c r="GO81" s="54">
        <f t="shared" si="1482"/>
        <v>0.03</v>
      </c>
      <c r="GP81" s="54" t="str">
        <f t="shared" si="1482"/>
        <v/>
      </c>
      <c r="GQ81" s="54" t="str">
        <f t="shared" si="1482"/>
        <v/>
      </c>
      <c r="GR81" s="54" t="str">
        <f t="shared" si="1482"/>
        <v/>
      </c>
      <c r="GS81" s="54" t="str">
        <f t="shared" si="1482"/>
        <v/>
      </c>
      <c r="GT81" s="56">
        <f t="shared" si="1482"/>
        <v>0.0283077019137805</v>
      </c>
      <c r="GU81" s="52">
        <f t="shared" ref="GU81:HS81" si="1483">SUM(GU76:GU80)</f>
        <v>7987.54590000023</v>
      </c>
      <c r="GV81" s="52">
        <f t="shared" si="1483"/>
        <v>685.920600000009</v>
      </c>
      <c r="GW81" s="52">
        <f t="shared" si="1483"/>
        <v>6160.41119999997</v>
      </c>
      <c r="GX81" s="52">
        <f t="shared" si="1483"/>
        <v>7985.97599999978</v>
      </c>
      <c r="GY81" s="52">
        <f t="shared" si="1483"/>
        <v>1206.46560000001</v>
      </c>
      <c r="GZ81" s="52">
        <f t="shared" si="1483"/>
        <v>5349.64980000018</v>
      </c>
      <c r="HA81" s="52">
        <f t="shared" si="1483"/>
        <v>14048.8329</v>
      </c>
      <c r="HB81" s="52">
        <f t="shared" si="1483"/>
        <v>400.871999999997</v>
      </c>
      <c r="HC81" s="52">
        <f t="shared" si="1483"/>
        <v>4097.1297</v>
      </c>
      <c r="HD81" s="53">
        <f t="shared" si="1483"/>
        <v>11665.5510000014</v>
      </c>
      <c r="HE81" s="52">
        <f t="shared" si="1483"/>
        <v>712.2807</v>
      </c>
      <c r="HF81" s="52">
        <f t="shared" si="1483"/>
        <v>677.290800000001</v>
      </c>
      <c r="HG81" s="52">
        <f t="shared" si="1483"/>
        <v>0</v>
      </c>
      <c r="HH81" s="52">
        <f t="shared" si="1483"/>
        <v>1943.79645</v>
      </c>
      <c r="HI81" s="53">
        <f t="shared" si="1483"/>
        <v>15885.6072000022</v>
      </c>
      <c r="HJ81" s="52">
        <f t="shared" si="1483"/>
        <v>9.21</v>
      </c>
      <c r="HK81" s="52">
        <f t="shared" si="1483"/>
        <v>2442.99569999994</v>
      </c>
      <c r="HL81" s="53">
        <f t="shared" si="1483"/>
        <v>12858.0108000007</v>
      </c>
      <c r="HM81" s="53">
        <f t="shared" si="1483"/>
        <v>9567.81060000009</v>
      </c>
      <c r="HN81" s="53">
        <f t="shared" si="1483"/>
        <v>4294.41329999986</v>
      </c>
      <c r="HO81" s="52">
        <f t="shared" si="1483"/>
        <v>13.0374</v>
      </c>
      <c r="HP81" s="53">
        <f t="shared" si="1483"/>
        <v>3255.9044999999</v>
      </c>
      <c r="HQ81" s="52">
        <f t="shared" si="1483"/>
        <v>0</v>
      </c>
      <c r="HR81" s="52">
        <f t="shared" si="1483"/>
        <v>0</v>
      </c>
      <c r="HS81" s="55">
        <f t="shared" si="1483"/>
        <v>111248.712150004</v>
      </c>
      <c r="HT81" s="54">
        <f t="shared" ref="HT81:IR81" si="1484">IFERROR(GU81/GU$10,"")</f>
        <v>0.03</v>
      </c>
      <c r="HU81" s="54">
        <f t="shared" si="1484"/>
        <v>0.03</v>
      </c>
      <c r="HV81" s="54">
        <f t="shared" si="1484"/>
        <v>0.03</v>
      </c>
      <c r="HW81" s="54">
        <f t="shared" si="1484"/>
        <v>0.03</v>
      </c>
      <c r="HX81" s="54">
        <f t="shared" si="1484"/>
        <v>0.03</v>
      </c>
      <c r="HY81" s="54">
        <f t="shared" si="1484"/>
        <v>0.03</v>
      </c>
      <c r="HZ81" s="54">
        <f t="shared" si="1484"/>
        <v>0.03</v>
      </c>
      <c r="IA81" s="54">
        <f t="shared" si="1484"/>
        <v>0.03</v>
      </c>
      <c r="IB81" s="54">
        <f t="shared" si="1484"/>
        <v>0.03</v>
      </c>
      <c r="IC81" s="54">
        <f t="shared" si="1484"/>
        <v>0.03</v>
      </c>
      <c r="ID81" s="54">
        <f t="shared" si="1484"/>
        <v>0.015</v>
      </c>
      <c r="IE81" s="54">
        <f t="shared" si="1484"/>
        <v>0.015</v>
      </c>
      <c r="IF81" s="54" t="str">
        <f t="shared" si="1484"/>
        <v/>
      </c>
      <c r="IG81" s="54">
        <f t="shared" si="1484"/>
        <v>0.015</v>
      </c>
      <c r="IH81" s="54">
        <f t="shared" si="1484"/>
        <v>0.03</v>
      </c>
      <c r="II81" s="54">
        <f t="shared" si="1484"/>
        <v>0.03</v>
      </c>
      <c r="IJ81" s="54">
        <f t="shared" si="1484"/>
        <v>0.03</v>
      </c>
      <c r="IK81" s="54">
        <f t="shared" si="1484"/>
        <v>0.03</v>
      </c>
      <c r="IL81" s="54">
        <f t="shared" si="1484"/>
        <v>0.03</v>
      </c>
      <c r="IM81" s="54">
        <f t="shared" si="1484"/>
        <v>0.03</v>
      </c>
      <c r="IN81" s="54">
        <f t="shared" si="1484"/>
        <v>0.03</v>
      </c>
      <c r="IO81" s="54">
        <f t="shared" si="1484"/>
        <v>0.03</v>
      </c>
      <c r="IP81" s="54" t="str">
        <f t="shared" si="1484"/>
        <v/>
      </c>
      <c r="IQ81" s="54" t="str">
        <f t="shared" si="1484"/>
        <v/>
      </c>
      <c r="IR81" s="56">
        <f t="shared" si="1484"/>
        <v>0.0291272541185086</v>
      </c>
      <c r="IS81" s="52">
        <f t="shared" ref="IS81:JQ81" si="1485">SUM(IS76:IS80)</f>
        <v>7264.19699999992</v>
      </c>
      <c r="IT81" s="52">
        <f t="shared" si="1485"/>
        <v>562.207200000003</v>
      </c>
      <c r="IU81" s="52">
        <f t="shared" si="1485"/>
        <v>5050.26659999927</v>
      </c>
      <c r="IV81" s="52">
        <f t="shared" si="1485"/>
        <v>6200.25899999963</v>
      </c>
      <c r="IW81" s="52">
        <f t="shared" si="1485"/>
        <v>1113.75060000001</v>
      </c>
      <c r="IX81" s="52">
        <f t="shared" si="1485"/>
        <v>6011.94300000027</v>
      </c>
      <c r="IY81" s="52">
        <f t="shared" si="1485"/>
        <v>12742.5285000004</v>
      </c>
      <c r="IZ81" s="52">
        <f t="shared" si="1485"/>
        <v>416.267700000003</v>
      </c>
      <c r="JA81" s="52">
        <f t="shared" si="1485"/>
        <v>3889.92389999997</v>
      </c>
      <c r="JB81" s="53">
        <f t="shared" si="1485"/>
        <v>28633.6100000022</v>
      </c>
      <c r="JC81" s="52">
        <f t="shared" si="1485"/>
        <v>537.9228</v>
      </c>
      <c r="JD81" s="52">
        <f t="shared" si="1485"/>
        <v>369.765</v>
      </c>
      <c r="JE81" s="52">
        <f t="shared" si="1485"/>
        <v>0</v>
      </c>
      <c r="JF81" s="52">
        <f t="shared" si="1485"/>
        <v>1838.04809999997</v>
      </c>
      <c r="JG81" s="53">
        <f t="shared" si="1485"/>
        <v>12292.5042000002</v>
      </c>
      <c r="JH81" s="52">
        <f t="shared" si="1485"/>
        <v>0</v>
      </c>
      <c r="JI81" s="52">
        <f t="shared" si="1485"/>
        <v>2933.93339999997</v>
      </c>
      <c r="JJ81" s="53">
        <f t="shared" si="1485"/>
        <v>11797.0011000005</v>
      </c>
      <c r="JK81" s="53">
        <f t="shared" si="1485"/>
        <v>6626.57010000012</v>
      </c>
      <c r="JL81" s="53">
        <f t="shared" si="1485"/>
        <v>5790.2270999999</v>
      </c>
      <c r="JM81" s="52">
        <f t="shared" si="1485"/>
        <v>202.5564</v>
      </c>
      <c r="JN81" s="53">
        <f t="shared" si="1485"/>
        <v>3168.49199999993</v>
      </c>
      <c r="JO81" s="52">
        <f t="shared" si="1485"/>
        <v>864.058800000006</v>
      </c>
      <c r="JP81" s="52">
        <f t="shared" si="1485"/>
        <v>0</v>
      </c>
      <c r="JQ81" s="55">
        <f t="shared" si="1485"/>
        <v>118306.032500002</v>
      </c>
      <c r="JR81" s="54">
        <f t="shared" ref="JR81:KP81" si="1486">IFERROR(IS81/IS$10,"")</f>
        <v>0.03</v>
      </c>
      <c r="JS81" s="54">
        <f t="shared" si="1486"/>
        <v>0.03</v>
      </c>
      <c r="JT81" s="54">
        <f t="shared" si="1486"/>
        <v>0.03</v>
      </c>
      <c r="JU81" s="54">
        <f t="shared" si="1486"/>
        <v>0.03</v>
      </c>
      <c r="JV81" s="54">
        <f t="shared" si="1486"/>
        <v>0.03</v>
      </c>
      <c r="JW81" s="54">
        <f t="shared" si="1486"/>
        <v>0.03</v>
      </c>
      <c r="JX81" s="54">
        <f t="shared" si="1486"/>
        <v>0.03</v>
      </c>
      <c r="JY81" s="54">
        <f t="shared" si="1486"/>
        <v>0.03</v>
      </c>
      <c r="JZ81" s="54">
        <f t="shared" si="1486"/>
        <v>0.03</v>
      </c>
      <c r="KA81" s="54">
        <f t="shared" si="1486"/>
        <v>0.085</v>
      </c>
      <c r="KB81" s="54">
        <f t="shared" si="1486"/>
        <v>0.015</v>
      </c>
      <c r="KC81" s="54">
        <f t="shared" si="1486"/>
        <v>0.015</v>
      </c>
      <c r="KD81" s="54" t="str">
        <f t="shared" si="1486"/>
        <v/>
      </c>
      <c r="KE81" s="54">
        <f t="shared" si="1486"/>
        <v>0.015</v>
      </c>
      <c r="KF81" s="54">
        <f t="shared" si="1486"/>
        <v>0.03</v>
      </c>
      <c r="KG81" s="54" t="str">
        <f t="shared" si="1486"/>
        <v/>
      </c>
      <c r="KH81" s="54">
        <f t="shared" si="1486"/>
        <v>0.03</v>
      </c>
      <c r="KI81" s="54">
        <f t="shared" si="1486"/>
        <v>0.03</v>
      </c>
      <c r="KJ81" s="54">
        <f t="shared" si="1486"/>
        <v>0.03</v>
      </c>
      <c r="KK81" s="54">
        <f t="shared" si="1486"/>
        <v>0.03</v>
      </c>
      <c r="KL81" s="54">
        <f t="shared" si="1486"/>
        <v>0.03</v>
      </c>
      <c r="KM81" s="54">
        <f t="shared" si="1486"/>
        <v>0.03</v>
      </c>
      <c r="KN81" s="54">
        <f t="shared" si="1486"/>
        <v>0.03</v>
      </c>
      <c r="KO81" s="54" t="str">
        <f t="shared" si="1486"/>
        <v/>
      </c>
      <c r="KP81" s="56">
        <f t="shared" si="1486"/>
        <v>0.0346180034320585</v>
      </c>
      <c r="KQ81" s="52">
        <f t="shared" ref="KQ81:LO81" si="1487">SUM(KQ76:KQ80)</f>
        <v>0</v>
      </c>
      <c r="KR81" s="52">
        <f t="shared" si="1487"/>
        <v>0</v>
      </c>
      <c r="KS81" s="52">
        <f t="shared" si="1487"/>
        <v>0</v>
      </c>
      <c r="KT81" s="52">
        <f t="shared" si="1487"/>
        <v>0</v>
      </c>
      <c r="KU81" s="52">
        <f t="shared" si="1487"/>
        <v>0</v>
      </c>
      <c r="KV81" s="52">
        <f t="shared" si="1487"/>
        <v>0</v>
      </c>
      <c r="KW81" s="52">
        <f t="shared" si="1487"/>
        <v>0</v>
      </c>
      <c r="KX81" s="52">
        <f t="shared" si="1487"/>
        <v>0</v>
      </c>
      <c r="KY81" s="52">
        <f t="shared" si="1487"/>
        <v>0</v>
      </c>
      <c r="KZ81" s="52">
        <f t="shared" si="1487"/>
        <v>0</v>
      </c>
      <c r="LA81" s="52">
        <f t="shared" si="1487"/>
        <v>0</v>
      </c>
      <c r="LB81" s="52">
        <f t="shared" si="1487"/>
        <v>0</v>
      </c>
      <c r="LC81" s="52">
        <f t="shared" si="1487"/>
        <v>0</v>
      </c>
      <c r="LD81" s="52">
        <f t="shared" si="1487"/>
        <v>0</v>
      </c>
      <c r="LE81" s="52">
        <f t="shared" si="1487"/>
        <v>0</v>
      </c>
      <c r="LF81" s="52">
        <f t="shared" si="1487"/>
        <v>0</v>
      </c>
      <c r="LG81" s="52">
        <f t="shared" si="1487"/>
        <v>0</v>
      </c>
      <c r="LH81" s="52">
        <f t="shared" si="1487"/>
        <v>0</v>
      </c>
      <c r="LI81" s="52">
        <f t="shared" si="1487"/>
        <v>0</v>
      </c>
      <c r="LJ81" s="52">
        <f t="shared" si="1487"/>
        <v>0</v>
      </c>
      <c r="LK81" s="52">
        <f t="shared" si="1487"/>
        <v>0</v>
      </c>
      <c r="LL81" s="52">
        <f t="shared" si="1487"/>
        <v>0</v>
      </c>
      <c r="LM81" s="52">
        <f t="shared" si="1487"/>
        <v>0</v>
      </c>
      <c r="LN81" s="52">
        <f t="shared" si="1487"/>
        <v>0</v>
      </c>
      <c r="LO81" s="55">
        <f t="shared" si="1487"/>
        <v>0</v>
      </c>
      <c r="LP81" s="54" t="str">
        <f t="shared" ref="LP81:MN81" si="1488">IFERROR(KQ81/KQ$10,"")</f>
        <v/>
      </c>
      <c r="LQ81" s="54" t="str">
        <f t="shared" si="1488"/>
        <v/>
      </c>
      <c r="LR81" s="54" t="str">
        <f t="shared" si="1488"/>
        <v/>
      </c>
      <c r="LS81" s="54" t="str">
        <f t="shared" si="1488"/>
        <v/>
      </c>
      <c r="LT81" s="54" t="str">
        <f t="shared" si="1488"/>
        <v/>
      </c>
      <c r="LU81" s="54" t="str">
        <f t="shared" si="1488"/>
        <v/>
      </c>
      <c r="LV81" s="54" t="str">
        <f t="shared" si="1488"/>
        <v/>
      </c>
      <c r="LW81" s="54" t="str">
        <f t="shared" si="1488"/>
        <v/>
      </c>
      <c r="LX81" s="54" t="str">
        <f t="shared" si="1488"/>
        <v/>
      </c>
      <c r="LY81" s="54" t="str">
        <f t="shared" si="1488"/>
        <v/>
      </c>
      <c r="LZ81" s="54" t="str">
        <f t="shared" si="1488"/>
        <v/>
      </c>
      <c r="MA81" s="54" t="str">
        <f t="shared" si="1488"/>
        <v/>
      </c>
      <c r="MB81" s="54" t="str">
        <f t="shared" si="1488"/>
        <v/>
      </c>
      <c r="MC81" s="54" t="str">
        <f t="shared" si="1488"/>
        <v/>
      </c>
      <c r="MD81" s="54" t="str">
        <f t="shared" si="1488"/>
        <v/>
      </c>
      <c r="ME81" s="54" t="str">
        <f t="shared" si="1488"/>
        <v/>
      </c>
      <c r="MF81" s="54" t="str">
        <f t="shared" si="1488"/>
        <v/>
      </c>
      <c r="MG81" s="54" t="str">
        <f t="shared" si="1488"/>
        <v/>
      </c>
      <c r="MH81" s="54" t="str">
        <f t="shared" si="1488"/>
        <v/>
      </c>
      <c r="MI81" s="54" t="str">
        <f t="shared" si="1488"/>
        <v/>
      </c>
      <c r="MJ81" s="54" t="str">
        <f t="shared" si="1488"/>
        <v/>
      </c>
      <c r="MK81" s="54" t="str">
        <f t="shared" si="1488"/>
        <v/>
      </c>
      <c r="ML81" s="54" t="str">
        <f t="shared" si="1488"/>
        <v/>
      </c>
      <c r="MM81" s="54" t="str">
        <f t="shared" si="1488"/>
        <v/>
      </c>
      <c r="MN81" s="56" t="str">
        <f t="shared" si="1488"/>
        <v/>
      </c>
      <c r="MO81" s="52">
        <f t="shared" ref="MO81:NM81" si="1489">SUM(MO76:MO80)</f>
        <v>0</v>
      </c>
      <c r="MP81" s="52">
        <f t="shared" si="1489"/>
        <v>0</v>
      </c>
      <c r="MQ81" s="52">
        <f t="shared" si="1489"/>
        <v>0</v>
      </c>
      <c r="MR81" s="52">
        <f t="shared" si="1489"/>
        <v>0</v>
      </c>
      <c r="MS81" s="52">
        <f t="shared" si="1489"/>
        <v>0</v>
      </c>
      <c r="MT81" s="52">
        <f t="shared" si="1489"/>
        <v>0</v>
      </c>
      <c r="MU81" s="52">
        <f t="shared" si="1489"/>
        <v>0</v>
      </c>
      <c r="MV81" s="52">
        <f t="shared" si="1489"/>
        <v>0</v>
      </c>
      <c r="MW81" s="52">
        <f t="shared" si="1489"/>
        <v>0</v>
      </c>
      <c r="MX81" s="52">
        <f t="shared" si="1489"/>
        <v>0</v>
      </c>
      <c r="MY81" s="52">
        <f t="shared" si="1489"/>
        <v>0</v>
      </c>
      <c r="MZ81" s="52">
        <f t="shared" si="1489"/>
        <v>0</v>
      </c>
      <c r="NA81" s="52">
        <f t="shared" si="1489"/>
        <v>0</v>
      </c>
      <c r="NB81" s="52">
        <f t="shared" si="1489"/>
        <v>0</v>
      </c>
      <c r="NC81" s="52">
        <f t="shared" si="1489"/>
        <v>0</v>
      </c>
      <c r="ND81" s="52">
        <f t="shared" si="1489"/>
        <v>0</v>
      </c>
      <c r="NE81" s="52">
        <f t="shared" si="1489"/>
        <v>0</v>
      </c>
      <c r="NF81" s="52">
        <f t="shared" si="1489"/>
        <v>0</v>
      </c>
      <c r="NG81" s="52">
        <f t="shared" si="1489"/>
        <v>0</v>
      </c>
      <c r="NH81" s="52">
        <f t="shared" si="1489"/>
        <v>0</v>
      </c>
      <c r="NI81" s="52">
        <f t="shared" si="1489"/>
        <v>0</v>
      </c>
      <c r="NJ81" s="52">
        <f t="shared" si="1489"/>
        <v>0</v>
      </c>
      <c r="NK81" s="52">
        <f t="shared" si="1489"/>
        <v>0</v>
      </c>
      <c r="NL81" s="52">
        <f t="shared" si="1489"/>
        <v>0</v>
      </c>
      <c r="NM81" s="55">
        <f t="shared" si="1489"/>
        <v>0</v>
      </c>
      <c r="NN81" s="54" t="str">
        <f t="shared" ref="NN81:OL81" si="1490">IFERROR(MO81/MO$10,"")</f>
        <v/>
      </c>
      <c r="NO81" s="54" t="str">
        <f t="shared" si="1490"/>
        <v/>
      </c>
      <c r="NP81" s="54" t="str">
        <f t="shared" si="1490"/>
        <v/>
      </c>
      <c r="NQ81" s="54" t="str">
        <f t="shared" si="1490"/>
        <v/>
      </c>
      <c r="NR81" s="54" t="str">
        <f t="shared" si="1490"/>
        <v/>
      </c>
      <c r="NS81" s="54" t="str">
        <f t="shared" si="1490"/>
        <v/>
      </c>
      <c r="NT81" s="54" t="str">
        <f t="shared" si="1490"/>
        <v/>
      </c>
      <c r="NU81" s="54" t="str">
        <f t="shared" si="1490"/>
        <v/>
      </c>
      <c r="NV81" s="54" t="str">
        <f t="shared" si="1490"/>
        <v/>
      </c>
      <c r="NW81" s="54" t="str">
        <f t="shared" si="1490"/>
        <v/>
      </c>
      <c r="NX81" s="54" t="str">
        <f t="shared" si="1490"/>
        <v/>
      </c>
      <c r="NY81" s="54" t="str">
        <f t="shared" si="1490"/>
        <v/>
      </c>
      <c r="NZ81" s="54" t="str">
        <f t="shared" si="1490"/>
        <v/>
      </c>
      <c r="OA81" s="54" t="str">
        <f t="shared" si="1490"/>
        <v/>
      </c>
      <c r="OB81" s="54" t="str">
        <f t="shared" si="1490"/>
        <v/>
      </c>
      <c r="OC81" s="54" t="str">
        <f t="shared" si="1490"/>
        <v/>
      </c>
      <c r="OD81" s="54" t="str">
        <f t="shared" si="1490"/>
        <v/>
      </c>
      <c r="OE81" s="54" t="str">
        <f t="shared" si="1490"/>
        <v/>
      </c>
      <c r="OF81" s="54" t="str">
        <f t="shared" si="1490"/>
        <v/>
      </c>
      <c r="OG81" s="54" t="str">
        <f t="shared" si="1490"/>
        <v/>
      </c>
      <c r="OH81" s="54" t="str">
        <f t="shared" si="1490"/>
        <v/>
      </c>
      <c r="OI81" s="54" t="str">
        <f t="shared" si="1490"/>
        <v/>
      </c>
      <c r="OJ81" s="54" t="str">
        <f t="shared" si="1490"/>
        <v/>
      </c>
      <c r="OK81" s="54" t="str">
        <f t="shared" si="1490"/>
        <v/>
      </c>
      <c r="OL81" s="56" t="str">
        <f t="shared" si="1490"/>
        <v/>
      </c>
      <c r="OM81" s="52">
        <f t="shared" ref="OM81:PK81" si="1491">SUM(OM76:OM80)</f>
        <v>0</v>
      </c>
      <c r="ON81" s="52">
        <f t="shared" si="1491"/>
        <v>0</v>
      </c>
      <c r="OO81" s="52">
        <f t="shared" si="1491"/>
        <v>0</v>
      </c>
      <c r="OP81" s="52">
        <f t="shared" si="1491"/>
        <v>0</v>
      </c>
      <c r="OQ81" s="52">
        <f t="shared" si="1491"/>
        <v>0</v>
      </c>
      <c r="OR81" s="52">
        <f t="shared" si="1491"/>
        <v>0</v>
      </c>
      <c r="OS81" s="52">
        <f t="shared" si="1491"/>
        <v>0</v>
      </c>
      <c r="OT81" s="52">
        <f t="shared" si="1491"/>
        <v>0</v>
      </c>
      <c r="OU81" s="52">
        <f t="shared" si="1491"/>
        <v>0</v>
      </c>
      <c r="OV81" s="52">
        <f t="shared" si="1491"/>
        <v>0</v>
      </c>
      <c r="OW81" s="52">
        <f t="shared" si="1491"/>
        <v>0</v>
      </c>
      <c r="OX81" s="52">
        <f t="shared" si="1491"/>
        <v>0</v>
      </c>
      <c r="OY81" s="52">
        <f t="shared" si="1491"/>
        <v>0</v>
      </c>
      <c r="OZ81" s="52">
        <f t="shared" si="1491"/>
        <v>0</v>
      </c>
      <c r="PA81" s="52">
        <f t="shared" si="1491"/>
        <v>0</v>
      </c>
      <c r="PB81" s="52">
        <f t="shared" si="1491"/>
        <v>0</v>
      </c>
      <c r="PC81" s="52">
        <f t="shared" si="1491"/>
        <v>0</v>
      </c>
      <c r="PD81" s="52">
        <f t="shared" si="1491"/>
        <v>0</v>
      </c>
      <c r="PE81" s="52">
        <f t="shared" si="1491"/>
        <v>0</v>
      </c>
      <c r="PF81" s="52">
        <f t="shared" si="1491"/>
        <v>0</v>
      </c>
      <c r="PG81" s="52">
        <f t="shared" si="1491"/>
        <v>0</v>
      </c>
      <c r="PH81" s="52">
        <f t="shared" si="1491"/>
        <v>0</v>
      </c>
      <c r="PI81" s="52">
        <f t="shared" si="1491"/>
        <v>0</v>
      </c>
      <c r="PJ81" s="52">
        <f t="shared" si="1491"/>
        <v>0</v>
      </c>
      <c r="PK81" s="55">
        <f t="shared" si="1491"/>
        <v>0</v>
      </c>
      <c r="PL81" s="54" t="str">
        <f t="shared" ref="PL81:QJ81" si="1492">IFERROR(OM81/OM$10,"")</f>
        <v/>
      </c>
      <c r="PM81" s="54" t="str">
        <f t="shared" si="1492"/>
        <v/>
      </c>
      <c r="PN81" s="54" t="str">
        <f t="shared" si="1492"/>
        <v/>
      </c>
      <c r="PO81" s="54" t="str">
        <f t="shared" si="1492"/>
        <v/>
      </c>
      <c r="PP81" s="54" t="str">
        <f t="shared" si="1492"/>
        <v/>
      </c>
      <c r="PQ81" s="54" t="str">
        <f t="shared" si="1492"/>
        <v/>
      </c>
      <c r="PR81" s="54" t="str">
        <f t="shared" si="1492"/>
        <v/>
      </c>
      <c r="PS81" s="54" t="str">
        <f t="shared" si="1492"/>
        <v/>
      </c>
      <c r="PT81" s="54" t="str">
        <f t="shared" si="1492"/>
        <v/>
      </c>
      <c r="PU81" s="54" t="str">
        <f t="shared" si="1492"/>
        <v/>
      </c>
      <c r="PV81" s="54" t="str">
        <f t="shared" si="1492"/>
        <v/>
      </c>
      <c r="PW81" s="54" t="str">
        <f t="shared" si="1492"/>
        <v/>
      </c>
      <c r="PX81" s="54" t="str">
        <f t="shared" si="1492"/>
        <v/>
      </c>
      <c r="PY81" s="54" t="str">
        <f t="shared" si="1492"/>
        <v/>
      </c>
      <c r="PZ81" s="54" t="str">
        <f t="shared" si="1492"/>
        <v/>
      </c>
      <c r="QA81" s="54" t="str">
        <f t="shared" si="1492"/>
        <v/>
      </c>
      <c r="QB81" s="54" t="str">
        <f t="shared" si="1492"/>
        <v/>
      </c>
      <c r="QC81" s="54" t="str">
        <f t="shared" si="1492"/>
        <v/>
      </c>
      <c r="QD81" s="54" t="str">
        <f t="shared" si="1492"/>
        <v/>
      </c>
      <c r="QE81" s="54" t="str">
        <f t="shared" si="1492"/>
        <v/>
      </c>
      <c r="QF81" s="54" t="str">
        <f t="shared" si="1492"/>
        <v/>
      </c>
      <c r="QG81" s="54" t="str">
        <f t="shared" si="1492"/>
        <v/>
      </c>
      <c r="QH81" s="54" t="str">
        <f t="shared" si="1492"/>
        <v/>
      </c>
      <c r="QI81" s="54" t="str">
        <f t="shared" si="1492"/>
        <v/>
      </c>
      <c r="QJ81" s="56" t="str">
        <f t="shared" si="1492"/>
        <v/>
      </c>
      <c r="QK81" s="52">
        <f t="shared" ref="QK81:RI81" si="1493">SUM(QK76:QK80)</f>
        <v>0</v>
      </c>
      <c r="QL81" s="52">
        <f t="shared" si="1493"/>
        <v>0</v>
      </c>
      <c r="QM81" s="52">
        <f t="shared" si="1493"/>
        <v>0</v>
      </c>
      <c r="QN81" s="52">
        <f t="shared" si="1493"/>
        <v>0</v>
      </c>
      <c r="QO81" s="52">
        <f t="shared" si="1493"/>
        <v>0</v>
      </c>
      <c r="QP81" s="52">
        <f t="shared" si="1493"/>
        <v>0</v>
      </c>
      <c r="QQ81" s="52">
        <f t="shared" si="1493"/>
        <v>0</v>
      </c>
      <c r="QR81" s="52">
        <f t="shared" si="1493"/>
        <v>0</v>
      </c>
      <c r="QS81" s="52">
        <f t="shared" si="1493"/>
        <v>0</v>
      </c>
      <c r="QT81" s="52">
        <f t="shared" si="1493"/>
        <v>0</v>
      </c>
      <c r="QU81" s="52">
        <f t="shared" si="1493"/>
        <v>0</v>
      </c>
      <c r="QV81" s="52">
        <f t="shared" si="1493"/>
        <v>0</v>
      </c>
      <c r="QW81" s="52">
        <f t="shared" si="1493"/>
        <v>0</v>
      </c>
      <c r="QX81" s="52">
        <f t="shared" si="1493"/>
        <v>0</v>
      </c>
      <c r="QY81" s="52">
        <f t="shared" si="1493"/>
        <v>0</v>
      </c>
      <c r="QZ81" s="52">
        <f t="shared" si="1493"/>
        <v>0</v>
      </c>
      <c r="RA81" s="52">
        <f t="shared" si="1493"/>
        <v>0</v>
      </c>
      <c r="RB81" s="52">
        <f t="shared" si="1493"/>
        <v>0</v>
      </c>
      <c r="RC81" s="52">
        <f t="shared" si="1493"/>
        <v>0</v>
      </c>
      <c r="RD81" s="52">
        <f t="shared" si="1493"/>
        <v>0</v>
      </c>
      <c r="RE81" s="52">
        <f t="shared" si="1493"/>
        <v>0</v>
      </c>
      <c r="RF81" s="52">
        <f t="shared" si="1493"/>
        <v>0</v>
      </c>
      <c r="RG81" s="52">
        <f t="shared" si="1493"/>
        <v>0</v>
      </c>
      <c r="RH81" s="52">
        <f t="shared" si="1493"/>
        <v>0</v>
      </c>
      <c r="RI81" s="55">
        <f t="shared" si="1493"/>
        <v>0</v>
      </c>
      <c r="RJ81" s="54" t="str">
        <f t="shared" ref="RJ81:SH81" si="1494">IFERROR(QK81/QK$10,"")</f>
        <v/>
      </c>
      <c r="RK81" s="54" t="str">
        <f t="shared" si="1494"/>
        <v/>
      </c>
      <c r="RL81" s="54" t="str">
        <f t="shared" si="1494"/>
        <v/>
      </c>
      <c r="RM81" s="54" t="str">
        <f t="shared" si="1494"/>
        <v/>
      </c>
      <c r="RN81" s="54" t="str">
        <f t="shared" si="1494"/>
        <v/>
      </c>
      <c r="RO81" s="54" t="str">
        <f t="shared" si="1494"/>
        <v/>
      </c>
      <c r="RP81" s="54" t="str">
        <f t="shared" si="1494"/>
        <v/>
      </c>
      <c r="RQ81" s="54" t="str">
        <f t="shared" si="1494"/>
        <v/>
      </c>
      <c r="RR81" s="54" t="str">
        <f t="shared" si="1494"/>
        <v/>
      </c>
      <c r="RS81" s="54" t="str">
        <f t="shared" si="1494"/>
        <v/>
      </c>
      <c r="RT81" s="54" t="str">
        <f t="shared" si="1494"/>
        <v/>
      </c>
      <c r="RU81" s="54" t="str">
        <f t="shared" si="1494"/>
        <v/>
      </c>
      <c r="RV81" s="54" t="str">
        <f t="shared" si="1494"/>
        <v/>
      </c>
      <c r="RW81" s="54" t="str">
        <f t="shared" si="1494"/>
        <v/>
      </c>
      <c r="RX81" s="54" t="str">
        <f t="shared" si="1494"/>
        <v/>
      </c>
      <c r="RY81" s="54" t="str">
        <f t="shared" si="1494"/>
        <v/>
      </c>
      <c r="RZ81" s="54" t="str">
        <f t="shared" si="1494"/>
        <v/>
      </c>
      <c r="SA81" s="54" t="str">
        <f t="shared" si="1494"/>
        <v/>
      </c>
      <c r="SB81" s="54" t="str">
        <f t="shared" si="1494"/>
        <v/>
      </c>
      <c r="SC81" s="54" t="str">
        <f t="shared" si="1494"/>
        <v/>
      </c>
      <c r="SD81" s="54" t="str">
        <f t="shared" si="1494"/>
        <v/>
      </c>
      <c r="SE81" s="54" t="str">
        <f t="shared" si="1494"/>
        <v/>
      </c>
      <c r="SF81" s="54" t="str">
        <f t="shared" si="1494"/>
        <v/>
      </c>
      <c r="SG81" s="54" t="str">
        <f t="shared" si="1494"/>
        <v/>
      </c>
      <c r="SH81" s="56" t="str">
        <f t="shared" si="1494"/>
        <v/>
      </c>
      <c r="SI81" s="52">
        <f t="shared" ref="SI81:TG81" si="1495">SUM(SI76:SI80)</f>
        <v>0</v>
      </c>
      <c r="SJ81" s="52">
        <f t="shared" si="1495"/>
        <v>0</v>
      </c>
      <c r="SK81" s="52">
        <f t="shared" si="1495"/>
        <v>0</v>
      </c>
      <c r="SL81" s="52">
        <f t="shared" si="1495"/>
        <v>0</v>
      </c>
      <c r="SM81" s="52">
        <f t="shared" si="1495"/>
        <v>0</v>
      </c>
      <c r="SN81" s="52">
        <f t="shared" si="1495"/>
        <v>0</v>
      </c>
      <c r="SO81" s="52">
        <f t="shared" si="1495"/>
        <v>0</v>
      </c>
      <c r="SP81" s="52">
        <f t="shared" si="1495"/>
        <v>0</v>
      </c>
      <c r="SQ81" s="52">
        <f t="shared" si="1495"/>
        <v>0</v>
      </c>
      <c r="SR81" s="52">
        <f t="shared" si="1495"/>
        <v>0</v>
      </c>
      <c r="SS81" s="52">
        <f t="shared" si="1495"/>
        <v>0</v>
      </c>
      <c r="ST81" s="52">
        <f t="shared" si="1495"/>
        <v>0</v>
      </c>
      <c r="SU81" s="52">
        <f t="shared" si="1495"/>
        <v>0</v>
      </c>
      <c r="SV81" s="52">
        <f t="shared" si="1495"/>
        <v>0</v>
      </c>
      <c r="SW81" s="52">
        <f t="shared" si="1495"/>
        <v>0</v>
      </c>
      <c r="SX81" s="52">
        <f t="shared" si="1495"/>
        <v>0</v>
      </c>
      <c r="SY81" s="52">
        <f t="shared" si="1495"/>
        <v>0</v>
      </c>
      <c r="SZ81" s="52">
        <f t="shared" si="1495"/>
        <v>0</v>
      </c>
      <c r="TA81" s="52">
        <f t="shared" si="1495"/>
        <v>0</v>
      </c>
      <c r="TB81" s="52">
        <f t="shared" si="1495"/>
        <v>0</v>
      </c>
      <c r="TC81" s="52">
        <f t="shared" si="1495"/>
        <v>0</v>
      </c>
      <c r="TD81" s="52">
        <f t="shared" si="1495"/>
        <v>0</v>
      </c>
      <c r="TE81" s="52">
        <f t="shared" si="1495"/>
        <v>0</v>
      </c>
      <c r="TF81" s="52">
        <f t="shared" si="1495"/>
        <v>0</v>
      </c>
      <c r="TG81" s="55">
        <f t="shared" si="1495"/>
        <v>0</v>
      </c>
      <c r="TH81" s="54" t="str">
        <f t="shared" ref="TH81:UA81" si="1496">IFERROR(SI81/SI$10,"")</f>
        <v/>
      </c>
      <c r="TI81" s="54" t="str">
        <f t="shared" si="1496"/>
        <v/>
      </c>
      <c r="TJ81" s="54" t="str">
        <f t="shared" si="1496"/>
        <v/>
      </c>
      <c r="TK81" s="54" t="str">
        <f t="shared" si="1496"/>
        <v/>
      </c>
      <c r="TL81" s="54" t="str">
        <f t="shared" si="1496"/>
        <v/>
      </c>
      <c r="TM81" s="54" t="str">
        <f t="shared" si="1496"/>
        <v/>
      </c>
      <c r="TN81" s="54" t="str">
        <f t="shared" si="1496"/>
        <v/>
      </c>
      <c r="TO81" s="54" t="str">
        <f t="shared" si="1496"/>
        <v/>
      </c>
      <c r="TP81" s="54" t="str">
        <f t="shared" si="1496"/>
        <v/>
      </c>
      <c r="TQ81" s="54" t="str">
        <f t="shared" si="1496"/>
        <v/>
      </c>
      <c r="TR81" s="54" t="str">
        <f t="shared" si="1496"/>
        <v/>
      </c>
      <c r="TS81" s="54" t="str">
        <f t="shared" si="1496"/>
        <v/>
      </c>
      <c r="TT81" s="54" t="str">
        <f t="shared" si="1496"/>
        <v/>
      </c>
      <c r="TU81" s="54" t="str">
        <f t="shared" si="1496"/>
        <v/>
      </c>
      <c r="TV81" s="54" t="str">
        <f t="shared" si="1496"/>
        <v/>
      </c>
      <c r="TW81" s="54" t="str">
        <f t="shared" si="1496"/>
        <v/>
      </c>
      <c r="TX81" s="54" t="str">
        <f t="shared" si="1496"/>
        <v/>
      </c>
      <c r="TY81" s="54" t="str">
        <f t="shared" si="1496"/>
        <v/>
      </c>
      <c r="TZ81" s="54" t="str">
        <f t="shared" si="1496"/>
        <v/>
      </c>
      <c r="UA81" s="54" t="str">
        <f t="shared" si="1496"/>
        <v/>
      </c>
      <c r="UB81" s="54" t="str">
        <f t="shared" ref="UB81:UG81" si="1497">IFERROR(TB81/TB$10,"")</f>
        <v/>
      </c>
      <c r="UC81" s="54" t="str">
        <f t="shared" si="1497"/>
        <v/>
      </c>
      <c r="UD81" s="54" t="str">
        <f t="shared" si="1497"/>
        <v/>
      </c>
      <c r="UE81" s="54" t="str">
        <f t="shared" si="1497"/>
        <v/>
      </c>
      <c r="UF81" s="54" t="str">
        <f t="shared" si="1497"/>
        <v/>
      </c>
      <c r="UG81" s="56" t="str">
        <f t="shared" si="1497"/>
        <v/>
      </c>
      <c r="UH81" s="52">
        <f t="shared" ref="UH81:VF81" si="1498">SUM(UH76:UH80)</f>
        <v>0</v>
      </c>
      <c r="UI81" s="52">
        <f t="shared" si="1498"/>
        <v>0</v>
      </c>
      <c r="UJ81" s="52">
        <f t="shared" si="1498"/>
        <v>0</v>
      </c>
      <c r="UK81" s="52">
        <f t="shared" si="1498"/>
        <v>0</v>
      </c>
      <c r="UL81" s="52">
        <f t="shared" si="1498"/>
        <v>0</v>
      </c>
      <c r="UM81" s="52">
        <f t="shared" si="1498"/>
        <v>0</v>
      </c>
      <c r="UN81" s="52">
        <f t="shared" si="1498"/>
        <v>0</v>
      </c>
      <c r="UO81" s="52">
        <f t="shared" si="1498"/>
        <v>0</v>
      </c>
      <c r="UP81" s="52">
        <f t="shared" si="1498"/>
        <v>0</v>
      </c>
      <c r="UQ81" s="52">
        <f t="shared" si="1498"/>
        <v>0</v>
      </c>
      <c r="UR81" s="52">
        <f t="shared" si="1498"/>
        <v>0</v>
      </c>
      <c r="US81" s="52">
        <f t="shared" si="1498"/>
        <v>0</v>
      </c>
      <c r="UT81" s="52">
        <f t="shared" si="1498"/>
        <v>0</v>
      </c>
      <c r="UU81" s="52">
        <f t="shared" si="1498"/>
        <v>0</v>
      </c>
      <c r="UV81" s="52">
        <f t="shared" si="1498"/>
        <v>0</v>
      </c>
      <c r="UW81" s="52">
        <f t="shared" si="1498"/>
        <v>0</v>
      </c>
      <c r="UX81" s="52">
        <f t="shared" si="1498"/>
        <v>0</v>
      </c>
      <c r="UY81" s="52">
        <f t="shared" si="1498"/>
        <v>0</v>
      </c>
      <c r="UZ81" s="52">
        <f t="shared" si="1498"/>
        <v>0</v>
      </c>
      <c r="VA81" s="52">
        <f t="shared" si="1498"/>
        <v>0</v>
      </c>
      <c r="VB81" s="52">
        <f t="shared" si="1498"/>
        <v>0</v>
      </c>
      <c r="VC81" s="52">
        <f t="shared" si="1498"/>
        <v>0</v>
      </c>
      <c r="VD81" s="52">
        <f t="shared" si="1498"/>
        <v>0</v>
      </c>
      <c r="VE81" s="52">
        <f t="shared" si="1498"/>
        <v>0</v>
      </c>
      <c r="VF81" s="55">
        <f t="shared" si="1498"/>
        <v>0</v>
      </c>
      <c r="VG81" s="54" t="str">
        <f t="shared" ref="VG81:WE81" si="1499">IFERROR(UH81/UH$10,"")</f>
        <v/>
      </c>
      <c r="VH81" s="54" t="str">
        <f t="shared" si="1499"/>
        <v/>
      </c>
      <c r="VI81" s="54" t="str">
        <f t="shared" si="1499"/>
        <v/>
      </c>
      <c r="VJ81" s="54" t="str">
        <f t="shared" si="1499"/>
        <v/>
      </c>
      <c r="VK81" s="54" t="str">
        <f t="shared" si="1499"/>
        <v/>
      </c>
      <c r="VL81" s="54" t="str">
        <f t="shared" si="1499"/>
        <v/>
      </c>
      <c r="VM81" s="54" t="str">
        <f t="shared" si="1499"/>
        <v/>
      </c>
      <c r="VN81" s="54" t="str">
        <f t="shared" si="1499"/>
        <v/>
      </c>
      <c r="VO81" s="54" t="str">
        <f t="shared" si="1499"/>
        <v/>
      </c>
      <c r="VP81" s="54" t="str">
        <f t="shared" si="1499"/>
        <v/>
      </c>
      <c r="VQ81" s="54" t="str">
        <f t="shared" si="1499"/>
        <v/>
      </c>
      <c r="VR81" s="54" t="str">
        <f t="shared" si="1499"/>
        <v/>
      </c>
      <c r="VS81" s="54" t="str">
        <f t="shared" si="1499"/>
        <v/>
      </c>
      <c r="VT81" s="54" t="str">
        <f t="shared" si="1499"/>
        <v/>
      </c>
      <c r="VU81" s="54" t="str">
        <f t="shared" si="1499"/>
        <v/>
      </c>
      <c r="VV81" s="54" t="str">
        <f t="shared" si="1499"/>
        <v/>
      </c>
      <c r="VW81" s="54" t="str">
        <f t="shared" si="1499"/>
        <v/>
      </c>
      <c r="VX81" s="54" t="str">
        <f t="shared" si="1499"/>
        <v/>
      </c>
      <c r="VY81" s="54" t="str">
        <f t="shared" si="1499"/>
        <v/>
      </c>
      <c r="VZ81" s="54" t="str">
        <f t="shared" si="1499"/>
        <v/>
      </c>
      <c r="WA81" s="54" t="str">
        <f t="shared" si="1499"/>
        <v/>
      </c>
      <c r="WB81" s="54" t="str">
        <f t="shared" si="1499"/>
        <v/>
      </c>
      <c r="WC81" s="54" t="str">
        <f t="shared" si="1499"/>
        <v/>
      </c>
      <c r="WD81" s="54" t="str">
        <f t="shared" si="1499"/>
        <v/>
      </c>
      <c r="WE81" s="56" t="str">
        <f t="shared" si="1499"/>
        <v/>
      </c>
      <c r="WF81" s="52">
        <f t="shared" ref="WF81:XD81" si="1500">SUM(WF76:WF80)</f>
        <v>51157.7577000026</v>
      </c>
      <c r="WG81" s="52">
        <f t="shared" si="1500"/>
        <v>4633.73340000006</v>
      </c>
      <c r="WH81" s="52">
        <f t="shared" si="1500"/>
        <v>39887.1411000002</v>
      </c>
      <c r="WI81" s="52">
        <f t="shared" si="1500"/>
        <v>37876.2560999985</v>
      </c>
      <c r="WJ81" s="52">
        <f t="shared" si="1500"/>
        <v>12715.5929999998</v>
      </c>
      <c r="WK81" s="52">
        <f t="shared" si="1500"/>
        <v>32007.3099000004</v>
      </c>
      <c r="WL81" s="52">
        <f t="shared" si="1500"/>
        <v>77178.2667000019</v>
      </c>
      <c r="WM81" s="52">
        <f t="shared" si="1500"/>
        <v>9828.8195999999</v>
      </c>
      <c r="WN81" s="52">
        <f t="shared" si="1500"/>
        <v>15370.9733999998</v>
      </c>
      <c r="WO81" s="52">
        <f t="shared" si="1500"/>
        <v>76166.7182000054</v>
      </c>
      <c r="WP81" s="52">
        <f t="shared" si="1500"/>
        <v>3314.199</v>
      </c>
      <c r="WQ81" s="52">
        <f t="shared" si="1500"/>
        <v>3999.5985</v>
      </c>
      <c r="WR81" s="52">
        <f t="shared" si="1500"/>
        <v>95.8926</v>
      </c>
      <c r="WS81" s="52">
        <f t="shared" si="1500"/>
        <v>10878.5986499999</v>
      </c>
      <c r="WT81" s="52">
        <f t="shared" si="1500"/>
        <v>75748.6875000045</v>
      </c>
      <c r="WU81" s="52">
        <f t="shared" si="1500"/>
        <v>2153.5404</v>
      </c>
      <c r="WV81" s="52">
        <f t="shared" si="1500"/>
        <v>6366.40619999991</v>
      </c>
      <c r="WW81" s="52">
        <f t="shared" si="1500"/>
        <v>64577.7447000016</v>
      </c>
      <c r="WX81" s="52">
        <f t="shared" si="1500"/>
        <v>48106.1229000005</v>
      </c>
      <c r="WY81" s="52">
        <f t="shared" si="1500"/>
        <v>22987.7060999994</v>
      </c>
      <c r="WZ81" s="52">
        <f t="shared" si="1500"/>
        <v>215.5938</v>
      </c>
      <c r="XA81" s="52">
        <f t="shared" si="1500"/>
        <v>6424.39649999983</v>
      </c>
      <c r="XB81" s="52">
        <f t="shared" si="1500"/>
        <v>864.058800000006</v>
      </c>
      <c r="XC81" s="52">
        <f t="shared" si="1500"/>
        <v>0</v>
      </c>
      <c r="XD81" s="55">
        <f t="shared" si="1500"/>
        <v>602555.114750014</v>
      </c>
      <c r="XE81" s="54">
        <f t="shared" ref="XE81:YC81" si="1501">IFERROR(WF81/WF$10,"")</f>
        <v>0.03</v>
      </c>
      <c r="XF81" s="54">
        <f t="shared" si="1501"/>
        <v>0.03</v>
      </c>
      <c r="XG81" s="54">
        <f t="shared" si="1501"/>
        <v>0.03</v>
      </c>
      <c r="XH81" s="54">
        <f t="shared" si="1501"/>
        <v>0.03</v>
      </c>
      <c r="XI81" s="54">
        <f t="shared" si="1501"/>
        <v>0.03</v>
      </c>
      <c r="XJ81" s="54">
        <f t="shared" si="1501"/>
        <v>0.03</v>
      </c>
      <c r="XK81" s="54">
        <f t="shared" si="1501"/>
        <v>0.03</v>
      </c>
      <c r="XL81" s="54">
        <f t="shared" si="1501"/>
        <v>0.03</v>
      </c>
      <c r="XM81" s="54">
        <f t="shared" si="1501"/>
        <v>0.03</v>
      </c>
      <c r="XN81" s="54">
        <f t="shared" si="1501"/>
        <v>0.0396432632326062</v>
      </c>
      <c r="XO81" s="54">
        <f t="shared" si="1501"/>
        <v>0.015</v>
      </c>
      <c r="XP81" s="54">
        <f t="shared" si="1501"/>
        <v>0.015</v>
      </c>
      <c r="XQ81" s="54">
        <f t="shared" si="1501"/>
        <v>0.03</v>
      </c>
      <c r="XR81" s="54">
        <f t="shared" si="1501"/>
        <v>0.015</v>
      </c>
      <c r="XS81" s="54">
        <f t="shared" si="1501"/>
        <v>0.03</v>
      </c>
      <c r="XT81" s="54">
        <f t="shared" si="1501"/>
        <v>0.03</v>
      </c>
      <c r="XU81" s="54">
        <f t="shared" si="1501"/>
        <v>0.0206460156121396</v>
      </c>
      <c r="XV81" s="54">
        <f t="shared" si="1501"/>
        <v>0.03</v>
      </c>
      <c r="XW81" s="54">
        <f t="shared" si="1501"/>
        <v>0.03</v>
      </c>
      <c r="XX81" s="54">
        <f t="shared" si="1501"/>
        <v>0.03</v>
      </c>
      <c r="XY81" s="54">
        <f t="shared" si="1501"/>
        <v>0.03</v>
      </c>
      <c r="XZ81" s="54">
        <f t="shared" si="1501"/>
        <v>0.03</v>
      </c>
      <c r="YA81" s="54">
        <f t="shared" si="1501"/>
        <v>0.03</v>
      </c>
      <c r="YB81" s="54" t="str">
        <f t="shared" si="1501"/>
        <v/>
      </c>
      <c r="YC81" s="56">
        <f t="shared" si="1501"/>
        <v>0.0298736170978362</v>
      </c>
    </row>
    <row r="82" s="18" customFormat="1" customHeight="1" spans="1:653">
      <c r="A82" s="88" t="s">
        <v>137</v>
      </c>
      <c r="B82" s="69" t="s">
        <v>138</v>
      </c>
      <c r="C82" s="52">
        <f t="shared" ref="C82:R82" si="1502">C10*1%</f>
        <v>3075.07520000025</v>
      </c>
      <c r="D82" s="52">
        <f t="shared" si="1502"/>
        <v>166.3923</v>
      </c>
      <c r="E82" s="52">
        <f t="shared" si="1502"/>
        <v>1792.0371999999</v>
      </c>
      <c r="F82" s="52">
        <f t="shared" si="1502"/>
        <v>1425.68119999993</v>
      </c>
      <c r="G82" s="52">
        <f t="shared" si="1502"/>
        <v>859.60869999999</v>
      </c>
      <c r="H82" s="52">
        <f t="shared" si="1502"/>
        <v>1476.21439999999</v>
      </c>
      <c r="I82" s="52">
        <f t="shared" si="1502"/>
        <v>4367.94690000013</v>
      </c>
      <c r="J82" s="52">
        <f t="shared" si="1502"/>
        <v>546.709900000019</v>
      </c>
      <c r="K82" s="52">
        <f t="shared" si="1502"/>
        <v>609.811199999977</v>
      </c>
      <c r="L82" s="52">
        <f t="shared" si="1502"/>
        <v>3364.19670000015</v>
      </c>
      <c r="M82" s="52">
        <f t="shared" si="1502"/>
        <v>273.2226</v>
      </c>
      <c r="N82" s="52">
        <f t="shared" si="1502"/>
        <v>460.0353</v>
      </c>
      <c r="O82" s="52">
        <f t="shared" si="1502"/>
        <v>19.7911</v>
      </c>
      <c r="P82" s="52">
        <f t="shared" si="1502"/>
        <v>1128.83749999998</v>
      </c>
      <c r="Q82" s="52">
        <f t="shared" si="1502"/>
        <v>2966.43849999981</v>
      </c>
      <c r="R82" s="52">
        <f t="shared" si="1502"/>
        <v>352.379199999999</v>
      </c>
      <c r="S82" s="52"/>
      <c r="T82" s="52">
        <f t="shared" ref="T82:Z82" si="1503">T10*1%</f>
        <v>2865.24169999997</v>
      </c>
      <c r="U82" s="52">
        <f t="shared" si="1503"/>
        <v>2042.40719999992</v>
      </c>
      <c r="V82" s="52">
        <f t="shared" si="1503"/>
        <v>876.198699999978</v>
      </c>
      <c r="W82" s="52">
        <f t="shared" si="1503"/>
        <v>0</v>
      </c>
      <c r="X82" s="52">
        <f t="shared" si="1503"/>
        <v>0</v>
      </c>
      <c r="Y82" s="52">
        <f t="shared" si="1503"/>
        <v>0</v>
      </c>
      <c r="Z82" s="52">
        <f t="shared" si="1503"/>
        <v>0</v>
      </c>
      <c r="AA82" s="55">
        <f>SUM(C82:V82)</f>
        <v>28668.2255</v>
      </c>
      <c r="AB82" s="54">
        <f t="shared" ref="AB82:AZ82" si="1504">IFERROR(C82/C$10,"")</f>
        <v>0.01</v>
      </c>
      <c r="AC82" s="54">
        <f t="shared" si="1504"/>
        <v>0.01</v>
      </c>
      <c r="AD82" s="54">
        <f t="shared" si="1504"/>
        <v>0.01</v>
      </c>
      <c r="AE82" s="54">
        <f t="shared" si="1504"/>
        <v>0.01</v>
      </c>
      <c r="AF82" s="54">
        <f t="shared" si="1504"/>
        <v>0.01</v>
      </c>
      <c r="AG82" s="54">
        <f t="shared" si="1504"/>
        <v>0.01</v>
      </c>
      <c r="AH82" s="54">
        <f t="shared" si="1504"/>
        <v>0.01</v>
      </c>
      <c r="AI82" s="54">
        <f t="shared" si="1504"/>
        <v>0.01</v>
      </c>
      <c r="AJ82" s="54">
        <f t="shared" si="1504"/>
        <v>0.01</v>
      </c>
      <c r="AK82" s="54">
        <f t="shared" si="1504"/>
        <v>0.01</v>
      </c>
      <c r="AL82" s="54">
        <f t="shared" si="1504"/>
        <v>0.01</v>
      </c>
      <c r="AM82" s="54">
        <f t="shared" si="1504"/>
        <v>0.01</v>
      </c>
      <c r="AN82" s="54">
        <f t="shared" si="1504"/>
        <v>0.01</v>
      </c>
      <c r="AO82" s="54">
        <f t="shared" si="1504"/>
        <v>0.01</v>
      </c>
      <c r="AP82" s="54">
        <f t="shared" si="1504"/>
        <v>0.01</v>
      </c>
      <c r="AQ82" s="54">
        <f t="shared" si="1504"/>
        <v>0.01</v>
      </c>
      <c r="AR82" s="54" t="str">
        <f t="shared" si="1504"/>
        <v/>
      </c>
      <c r="AS82" s="54">
        <f t="shared" si="1504"/>
        <v>0.01</v>
      </c>
      <c r="AT82" s="54">
        <f t="shared" si="1504"/>
        <v>0.01</v>
      </c>
      <c r="AU82" s="54">
        <f t="shared" si="1504"/>
        <v>0.01</v>
      </c>
      <c r="AV82" s="54" t="str">
        <f t="shared" si="1504"/>
        <v/>
      </c>
      <c r="AW82" s="54" t="str">
        <f t="shared" si="1504"/>
        <v/>
      </c>
      <c r="AX82" s="54" t="str">
        <f t="shared" si="1504"/>
        <v/>
      </c>
      <c r="AY82" s="54" t="str">
        <f t="shared" si="1504"/>
        <v/>
      </c>
      <c r="AZ82" s="56">
        <f t="shared" si="1504"/>
        <v>0.01</v>
      </c>
      <c r="BA82" s="52">
        <f t="shared" ref="BA82:BP82" si="1505">BA10*1%</f>
        <v>1988.59299999984</v>
      </c>
      <c r="BB82" s="52">
        <f t="shared" si="1505"/>
        <v>111.059699999999</v>
      </c>
      <c r="BC82" s="52">
        <f t="shared" si="1505"/>
        <v>1419.90579999991</v>
      </c>
      <c r="BD82" s="52">
        <f t="shared" si="1505"/>
        <v>948.975799999979</v>
      </c>
      <c r="BE82" s="52">
        <f t="shared" si="1505"/>
        <v>663.928099999989</v>
      </c>
      <c r="BF82" s="52">
        <f t="shared" si="1505"/>
        <v>1121.98929999998</v>
      </c>
      <c r="BG82" s="52">
        <f t="shared" si="1505"/>
        <v>2732.8312</v>
      </c>
      <c r="BH82" s="52">
        <f t="shared" si="1505"/>
        <v>441.577000000018</v>
      </c>
      <c r="BI82" s="52">
        <f t="shared" si="1505"/>
        <v>309.0202</v>
      </c>
      <c r="BJ82" s="52">
        <f t="shared" si="1505"/>
        <v>1786.76649999988</v>
      </c>
      <c r="BK82" s="52">
        <f t="shared" si="1505"/>
        <v>172.2665</v>
      </c>
      <c r="BL82" s="52">
        <f t="shared" si="1505"/>
        <v>230.1021</v>
      </c>
      <c r="BM82" s="52">
        <f t="shared" si="1505"/>
        <v>7.627</v>
      </c>
      <c r="BN82" s="52">
        <f t="shared" si="1505"/>
        <v>667.8095</v>
      </c>
      <c r="BO82" s="52">
        <f t="shared" si="1505"/>
        <v>2397.16489999986</v>
      </c>
      <c r="BP82" s="52">
        <f t="shared" si="1505"/>
        <v>168.1776</v>
      </c>
      <c r="BQ82" s="54" t="str">
        <f>IFERROR(#REF!/#REF!,"")</f>
        <v/>
      </c>
      <c r="BR82" s="52">
        <f t="shared" ref="BR82:BX82" si="1506">BR10*1%</f>
        <v>2075.56639999997</v>
      </c>
      <c r="BS82" s="52">
        <f t="shared" si="1506"/>
        <v>1987.71809999992</v>
      </c>
      <c r="BT82" s="52">
        <f t="shared" si="1506"/>
        <v>666.247599999988</v>
      </c>
      <c r="BU82" s="52">
        <f t="shared" si="1506"/>
        <v>0</v>
      </c>
      <c r="BV82" s="52">
        <f t="shared" si="1506"/>
        <v>0</v>
      </c>
      <c r="BW82" s="52">
        <f t="shared" si="1506"/>
        <v>0</v>
      </c>
      <c r="BX82" s="52">
        <f t="shared" si="1506"/>
        <v>0</v>
      </c>
      <c r="BY82" s="55">
        <f>SUM(BA82:BX82)</f>
        <v>19897.3262999993</v>
      </c>
      <c r="BZ82" s="54">
        <f t="shared" ref="BZ82:CX82" si="1507">IFERROR(BA82/BA$10,"")</f>
        <v>0.01</v>
      </c>
      <c r="CA82" s="54">
        <f t="shared" si="1507"/>
        <v>0.01</v>
      </c>
      <c r="CB82" s="54">
        <f t="shared" si="1507"/>
        <v>0.01</v>
      </c>
      <c r="CC82" s="54">
        <f t="shared" si="1507"/>
        <v>0.01</v>
      </c>
      <c r="CD82" s="54">
        <f t="shared" si="1507"/>
        <v>0.01</v>
      </c>
      <c r="CE82" s="54">
        <f t="shared" si="1507"/>
        <v>0.01</v>
      </c>
      <c r="CF82" s="54">
        <f t="shared" si="1507"/>
        <v>0.01</v>
      </c>
      <c r="CG82" s="54">
        <f t="shared" si="1507"/>
        <v>0.01</v>
      </c>
      <c r="CH82" s="54">
        <f t="shared" si="1507"/>
        <v>0.01</v>
      </c>
      <c r="CI82" s="54">
        <f t="shared" si="1507"/>
        <v>0.01</v>
      </c>
      <c r="CJ82" s="54">
        <f t="shared" si="1507"/>
        <v>0.01</v>
      </c>
      <c r="CK82" s="54">
        <f t="shared" si="1507"/>
        <v>0.01</v>
      </c>
      <c r="CL82" s="54">
        <f t="shared" si="1507"/>
        <v>0.01</v>
      </c>
      <c r="CM82" s="54">
        <f t="shared" si="1507"/>
        <v>0.01</v>
      </c>
      <c r="CN82" s="54">
        <f t="shared" si="1507"/>
        <v>0.01</v>
      </c>
      <c r="CO82" s="54">
        <f t="shared" si="1507"/>
        <v>0.01</v>
      </c>
      <c r="CP82" s="54" t="str">
        <f t="shared" si="1507"/>
        <v/>
      </c>
      <c r="CQ82" s="54">
        <f t="shared" si="1507"/>
        <v>0.01</v>
      </c>
      <c r="CR82" s="54">
        <f t="shared" si="1507"/>
        <v>0.01</v>
      </c>
      <c r="CS82" s="54">
        <f t="shared" si="1507"/>
        <v>0.01</v>
      </c>
      <c r="CT82" s="54" t="str">
        <f t="shared" si="1507"/>
        <v/>
      </c>
      <c r="CU82" s="54" t="str">
        <f t="shared" si="1507"/>
        <v/>
      </c>
      <c r="CV82" s="54" t="str">
        <f t="shared" si="1507"/>
        <v/>
      </c>
      <c r="CW82" s="54" t="str">
        <f t="shared" si="1507"/>
        <v/>
      </c>
      <c r="CX82" s="56">
        <f t="shared" si="1507"/>
        <v>0.01</v>
      </c>
      <c r="CY82" s="52">
        <f t="shared" ref="CY82:DV82" si="1508">CY10*1%</f>
        <v>3794.84180000046</v>
      </c>
      <c r="CZ82" s="52">
        <f t="shared" si="1508"/>
        <v>509.84120000001</v>
      </c>
      <c r="DA82" s="52">
        <f t="shared" si="1508"/>
        <v>3461.12570000049</v>
      </c>
      <c r="DB82" s="52">
        <f t="shared" si="1508"/>
        <v>2548.50599999988</v>
      </c>
      <c r="DC82" s="52">
        <f t="shared" si="1508"/>
        <v>1188.71529999995</v>
      </c>
      <c r="DD82" s="52">
        <f t="shared" si="1508"/>
        <v>2352.0952</v>
      </c>
      <c r="DE82" s="52">
        <f t="shared" si="1508"/>
        <v>5241.58830000031</v>
      </c>
      <c r="DF82" s="52">
        <f t="shared" si="1508"/>
        <v>1467.76289999991</v>
      </c>
      <c r="DG82" s="52">
        <f t="shared" si="1508"/>
        <v>720.55319999998</v>
      </c>
      <c r="DH82" s="52">
        <f t="shared" si="1508"/>
        <v>3163.39530000019</v>
      </c>
      <c r="DI82" s="52">
        <f t="shared" si="1508"/>
        <v>471.5713</v>
      </c>
      <c r="DJ82" s="52">
        <f t="shared" si="1508"/>
        <v>722.1097</v>
      </c>
      <c r="DK82" s="52">
        <f t="shared" si="1508"/>
        <v>3.6581</v>
      </c>
      <c r="DL82" s="52">
        <f t="shared" si="1508"/>
        <v>1510.82219999998</v>
      </c>
      <c r="DM82" s="52">
        <f t="shared" si="1508"/>
        <v>5320.61000000045</v>
      </c>
      <c r="DN82" s="52">
        <f t="shared" si="1508"/>
        <v>172.2053</v>
      </c>
      <c r="DO82" s="52">
        <f t="shared" si="1508"/>
        <v>329.825700000002</v>
      </c>
      <c r="DP82" s="52">
        <f t="shared" si="1508"/>
        <v>4470.55730000012</v>
      </c>
      <c r="DQ82" s="52">
        <f t="shared" si="1508"/>
        <v>3213.24200000007</v>
      </c>
      <c r="DR82" s="52">
        <f t="shared" si="1508"/>
        <v>1443.52929999994</v>
      </c>
      <c r="DS82" s="52">
        <f t="shared" si="1508"/>
        <v>0</v>
      </c>
      <c r="DT82" s="52">
        <f t="shared" si="1508"/>
        <v>0</v>
      </c>
      <c r="DU82" s="52">
        <f t="shared" si="1508"/>
        <v>0</v>
      </c>
      <c r="DV82" s="52">
        <f t="shared" si="1508"/>
        <v>0</v>
      </c>
      <c r="DW82" s="55">
        <f>SUM(CY82:DV82)</f>
        <v>42106.5558000018</v>
      </c>
      <c r="DX82" s="54">
        <f t="shared" ref="DX82:EV82" si="1509">IFERROR(CY82/CY$10,"")</f>
        <v>0.01</v>
      </c>
      <c r="DY82" s="54">
        <f t="shared" si="1509"/>
        <v>0.01</v>
      </c>
      <c r="DZ82" s="54">
        <f t="shared" si="1509"/>
        <v>0.01</v>
      </c>
      <c r="EA82" s="54">
        <f t="shared" si="1509"/>
        <v>0.01</v>
      </c>
      <c r="EB82" s="54">
        <f t="shared" si="1509"/>
        <v>0.01</v>
      </c>
      <c r="EC82" s="54">
        <f t="shared" si="1509"/>
        <v>0.01</v>
      </c>
      <c r="ED82" s="54">
        <f t="shared" si="1509"/>
        <v>0.01</v>
      </c>
      <c r="EE82" s="54">
        <f t="shared" si="1509"/>
        <v>0.01</v>
      </c>
      <c r="EF82" s="54">
        <f t="shared" si="1509"/>
        <v>0.01</v>
      </c>
      <c r="EG82" s="54">
        <f t="shared" si="1509"/>
        <v>0.01</v>
      </c>
      <c r="EH82" s="54">
        <f t="shared" si="1509"/>
        <v>0.01</v>
      </c>
      <c r="EI82" s="54">
        <f t="shared" si="1509"/>
        <v>0.01</v>
      </c>
      <c r="EJ82" s="54">
        <f t="shared" si="1509"/>
        <v>0.01</v>
      </c>
      <c r="EK82" s="54">
        <f t="shared" si="1509"/>
        <v>0.01</v>
      </c>
      <c r="EL82" s="54">
        <f t="shared" si="1509"/>
        <v>0.01</v>
      </c>
      <c r="EM82" s="54">
        <f t="shared" si="1509"/>
        <v>0.01</v>
      </c>
      <c r="EN82" s="54">
        <f t="shared" si="1509"/>
        <v>0.01</v>
      </c>
      <c r="EO82" s="54">
        <f t="shared" si="1509"/>
        <v>0.01</v>
      </c>
      <c r="EP82" s="54">
        <f t="shared" si="1509"/>
        <v>0.01</v>
      </c>
      <c r="EQ82" s="54">
        <f t="shared" si="1509"/>
        <v>0.01</v>
      </c>
      <c r="ER82" s="54" t="str">
        <f t="shared" si="1509"/>
        <v/>
      </c>
      <c r="ES82" s="54" t="str">
        <f t="shared" si="1509"/>
        <v/>
      </c>
      <c r="ET82" s="54" t="str">
        <f t="shared" si="1509"/>
        <v/>
      </c>
      <c r="EU82" s="54" t="str">
        <f t="shared" si="1509"/>
        <v/>
      </c>
      <c r="EV82" s="56">
        <f t="shared" si="1509"/>
        <v>0.01</v>
      </c>
      <c r="EW82" s="52">
        <f t="shared" ref="EW82:FD82" si="1510">EW10*2%</f>
        <v>6220.32320000052</v>
      </c>
      <c r="EX82" s="52">
        <f t="shared" si="1510"/>
        <v>682.48400000001</v>
      </c>
      <c r="EY82" s="52">
        <f t="shared" si="1510"/>
        <v>5771.50480000006</v>
      </c>
      <c r="EZ82" s="52">
        <f t="shared" si="1510"/>
        <v>5947.02139999981</v>
      </c>
      <c r="FA82" s="52">
        <f t="shared" si="1510"/>
        <v>1505.747</v>
      </c>
      <c r="FB82" s="52">
        <f t="shared" si="1510"/>
        <v>3863.21360000004</v>
      </c>
      <c r="FC82" s="52">
        <f t="shared" si="1510"/>
        <v>8906.53740000014</v>
      </c>
      <c r="FD82" s="52">
        <f t="shared" si="1510"/>
        <v>1095.68700000003</v>
      </c>
      <c r="FE82" s="52">
        <f>FE10*1%</f>
        <v>821.92199999997</v>
      </c>
      <c r="FF82" s="53">
        <f>FF10*3%</f>
        <v>10924.4817000011</v>
      </c>
      <c r="FG82" s="52">
        <f>FG10*1%</f>
        <v>458.9366</v>
      </c>
      <c r="FH82" s="52">
        <f>FH10*1%</f>
        <v>556.1147</v>
      </c>
      <c r="FI82" s="52">
        <f>FI10*1%</f>
        <v>0.888</v>
      </c>
      <c r="FJ82" s="52">
        <f>FJ10*1%</f>
        <v>1423.70019999998</v>
      </c>
      <c r="FK82" s="53">
        <f>FK10*3%</f>
        <v>15517.9359000017</v>
      </c>
      <c r="FL82" s="52">
        <f>FL10*1%</f>
        <v>22.0147</v>
      </c>
      <c r="FM82" s="90">
        <f>FM10*1%</f>
        <v>961.46499999999</v>
      </c>
      <c r="FN82" s="53">
        <f>FN10*3%</f>
        <v>11688.6366000002</v>
      </c>
      <c r="FO82" s="53">
        <f>FO10*3%</f>
        <v>10181.6403000005</v>
      </c>
      <c r="FP82" s="53">
        <f>FP10*3%</f>
        <v>3945.13889999986</v>
      </c>
      <c r="FQ82" s="52">
        <f>FQ10*1%</f>
        <v>0</v>
      </c>
      <c r="FR82" s="52">
        <f>FR10*1%</f>
        <v>0</v>
      </c>
      <c r="FS82" s="52">
        <f>FS10*1%</f>
        <v>0</v>
      </c>
      <c r="FT82" s="52">
        <f>FT10*1%</f>
        <v>0</v>
      </c>
      <c r="FU82" s="55">
        <f>SUM(EW82:FT82)</f>
        <v>90495.3930000039</v>
      </c>
      <c r="FV82" s="54">
        <f t="shared" ref="FV82:GT82" si="1511">IFERROR(EW82/EW$10,"")</f>
        <v>0.02</v>
      </c>
      <c r="FW82" s="54">
        <f t="shared" si="1511"/>
        <v>0.02</v>
      </c>
      <c r="FX82" s="54">
        <f t="shared" si="1511"/>
        <v>0.02</v>
      </c>
      <c r="FY82" s="54">
        <f t="shared" si="1511"/>
        <v>0.02</v>
      </c>
      <c r="FZ82" s="54">
        <f t="shared" si="1511"/>
        <v>0.02</v>
      </c>
      <c r="GA82" s="54">
        <f t="shared" si="1511"/>
        <v>0.02</v>
      </c>
      <c r="GB82" s="54">
        <f t="shared" si="1511"/>
        <v>0.02</v>
      </c>
      <c r="GC82" s="54">
        <f t="shared" si="1511"/>
        <v>0.02</v>
      </c>
      <c r="GD82" s="54">
        <f t="shared" si="1511"/>
        <v>0.01</v>
      </c>
      <c r="GE82" s="54">
        <f t="shared" si="1511"/>
        <v>0.03</v>
      </c>
      <c r="GF82" s="54">
        <f t="shared" si="1511"/>
        <v>0.01</v>
      </c>
      <c r="GG82" s="54">
        <f t="shared" si="1511"/>
        <v>0.01</v>
      </c>
      <c r="GH82" s="54">
        <f t="shared" si="1511"/>
        <v>0.01</v>
      </c>
      <c r="GI82" s="54">
        <f t="shared" si="1511"/>
        <v>0.01</v>
      </c>
      <c r="GJ82" s="54">
        <f t="shared" si="1511"/>
        <v>0.03</v>
      </c>
      <c r="GK82" s="54">
        <f t="shared" si="1511"/>
        <v>0.01</v>
      </c>
      <c r="GL82" s="54">
        <f t="shared" si="1511"/>
        <v>0.01</v>
      </c>
      <c r="GM82" s="54">
        <f t="shared" si="1511"/>
        <v>0.03</v>
      </c>
      <c r="GN82" s="54">
        <f t="shared" si="1511"/>
        <v>0.03</v>
      </c>
      <c r="GO82" s="54">
        <f t="shared" si="1511"/>
        <v>0.03</v>
      </c>
      <c r="GP82" s="54" t="str">
        <f t="shared" si="1511"/>
        <v/>
      </c>
      <c r="GQ82" s="54" t="str">
        <f t="shared" si="1511"/>
        <v/>
      </c>
      <c r="GR82" s="54" t="str">
        <f t="shared" si="1511"/>
        <v/>
      </c>
      <c r="GS82" s="54" t="str">
        <f t="shared" si="1511"/>
        <v/>
      </c>
      <c r="GT82" s="56">
        <f t="shared" si="1511"/>
        <v>0.0234076667275506</v>
      </c>
      <c r="GU82" s="52">
        <f t="shared" ref="GU82:HB82" si="1512">GU10*2%</f>
        <v>5325.03060000016</v>
      </c>
      <c r="GV82" s="52">
        <f t="shared" si="1512"/>
        <v>457.280400000006</v>
      </c>
      <c r="GW82" s="52">
        <f t="shared" si="1512"/>
        <v>4106.94079999998</v>
      </c>
      <c r="GX82" s="52">
        <f t="shared" si="1512"/>
        <v>5323.98399999985</v>
      </c>
      <c r="GY82" s="52">
        <f t="shared" si="1512"/>
        <v>804.310400000006</v>
      </c>
      <c r="GZ82" s="52">
        <f t="shared" si="1512"/>
        <v>3566.43320000012</v>
      </c>
      <c r="HA82" s="52">
        <f t="shared" si="1512"/>
        <v>9365.88860000002</v>
      </c>
      <c r="HB82" s="52">
        <f t="shared" si="1512"/>
        <v>267.247999999998</v>
      </c>
      <c r="HC82" s="52">
        <f>HC10*1%</f>
        <v>1365.7099</v>
      </c>
      <c r="HD82" s="53">
        <f>HD10*3%</f>
        <v>11665.5510000014</v>
      </c>
      <c r="HE82" s="52">
        <f>HE10*1%</f>
        <v>474.8538</v>
      </c>
      <c r="HF82" s="52">
        <f>HF10*1%</f>
        <v>451.527200000001</v>
      </c>
      <c r="HG82" s="52">
        <f>HG10*1%</f>
        <v>0</v>
      </c>
      <c r="HH82" s="52">
        <f>HH10*1%</f>
        <v>1295.8643</v>
      </c>
      <c r="HI82" s="53">
        <f>HI10*3%</f>
        <v>15885.6072000022</v>
      </c>
      <c r="HJ82" s="52">
        <f>HJ10*1%</f>
        <v>3.07</v>
      </c>
      <c r="HK82" s="90">
        <f>HK10*1%</f>
        <v>814.331899999979</v>
      </c>
      <c r="HL82" s="53">
        <f>HL10*3%</f>
        <v>12858.0108000007</v>
      </c>
      <c r="HM82" s="53">
        <f>HM10*3%</f>
        <v>9567.81060000009</v>
      </c>
      <c r="HN82" s="53">
        <f>HN10*3%</f>
        <v>4294.41329999986</v>
      </c>
      <c r="HO82" s="52">
        <f>HO10*1%</f>
        <v>4.34580000000001</v>
      </c>
      <c r="HP82" s="53">
        <f>HP10*3%</f>
        <v>3255.9044999999</v>
      </c>
      <c r="HQ82" s="52">
        <f>HQ10*1%</f>
        <v>0</v>
      </c>
      <c r="HR82" s="52">
        <f>HR10*1%</f>
        <v>0</v>
      </c>
      <c r="HS82" s="55">
        <f>SUM(GU82:HR82)</f>
        <v>91154.1163000042</v>
      </c>
      <c r="HT82" s="54">
        <f t="shared" ref="HT82:IR82" si="1513">IFERROR(GU82/GU$10,"")</f>
        <v>0.02</v>
      </c>
      <c r="HU82" s="54">
        <f t="shared" si="1513"/>
        <v>0.02</v>
      </c>
      <c r="HV82" s="54">
        <f t="shared" si="1513"/>
        <v>0.02</v>
      </c>
      <c r="HW82" s="54">
        <f t="shared" si="1513"/>
        <v>0.02</v>
      </c>
      <c r="HX82" s="54">
        <f t="shared" si="1513"/>
        <v>0.02</v>
      </c>
      <c r="HY82" s="54">
        <f t="shared" si="1513"/>
        <v>0.02</v>
      </c>
      <c r="HZ82" s="54">
        <f t="shared" si="1513"/>
        <v>0.02</v>
      </c>
      <c r="IA82" s="54">
        <f t="shared" si="1513"/>
        <v>0.02</v>
      </c>
      <c r="IB82" s="54">
        <f t="shared" si="1513"/>
        <v>0.01</v>
      </c>
      <c r="IC82" s="54">
        <f t="shared" si="1513"/>
        <v>0.03</v>
      </c>
      <c r="ID82" s="54">
        <f t="shared" si="1513"/>
        <v>0.01</v>
      </c>
      <c r="IE82" s="54">
        <f t="shared" si="1513"/>
        <v>0.01</v>
      </c>
      <c r="IF82" s="54" t="str">
        <f t="shared" si="1513"/>
        <v/>
      </c>
      <c r="IG82" s="54">
        <f t="shared" si="1513"/>
        <v>0.01</v>
      </c>
      <c r="IH82" s="54">
        <f t="shared" si="1513"/>
        <v>0.03</v>
      </c>
      <c r="II82" s="54">
        <f t="shared" si="1513"/>
        <v>0.01</v>
      </c>
      <c r="IJ82" s="54">
        <f t="shared" si="1513"/>
        <v>0.01</v>
      </c>
      <c r="IK82" s="54">
        <f t="shared" si="1513"/>
        <v>0.03</v>
      </c>
      <c r="IL82" s="54">
        <f t="shared" si="1513"/>
        <v>0.03</v>
      </c>
      <c r="IM82" s="54">
        <f t="shared" si="1513"/>
        <v>0.03</v>
      </c>
      <c r="IN82" s="54">
        <f t="shared" si="1513"/>
        <v>0.01</v>
      </c>
      <c r="IO82" s="54">
        <f t="shared" si="1513"/>
        <v>0.03</v>
      </c>
      <c r="IP82" s="54" t="str">
        <f t="shared" si="1513"/>
        <v/>
      </c>
      <c r="IQ82" s="54" t="str">
        <f t="shared" si="1513"/>
        <v/>
      </c>
      <c r="IR82" s="56">
        <f t="shared" si="1513"/>
        <v>0.0238660660254502</v>
      </c>
      <c r="IS82" s="52">
        <f t="shared" ref="IS82:IZ82" si="1514">IS10*2%</f>
        <v>4842.79799999995</v>
      </c>
      <c r="IT82" s="52">
        <f t="shared" si="1514"/>
        <v>374.804800000002</v>
      </c>
      <c r="IU82" s="52">
        <f t="shared" si="1514"/>
        <v>3366.84439999951</v>
      </c>
      <c r="IV82" s="52">
        <f t="shared" si="1514"/>
        <v>4133.50599999975</v>
      </c>
      <c r="IW82" s="52">
        <f t="shared" si="1514"/>
        <v>742.50040000001</v>
      </c>
      <c r="IX82" s="52">
        <f t="shared" si="1514"/>
        <v>4007.96200000018</v>
      </c>
      <c r="IY82" s="52">
        <f t="shared" si="1514"/>
        <v>8495.01900000024</v>
      </c>
      <c r="IZ82" s="52">
        <f t="shared" si="1514"/>
        <v>277.511800000002</v>
      </c>
      <c r="JA82" s="52">
        <f>JA10*1%</f>
        <v>1296.64129999999</v>
      </c>
      <c r="JB82" s="53">
        <f>JB10*3%</f>
        <v>10105.9800000008</v>
      </c>
      <c r="JC82" s="52">
        <f>JC10*1%</f>
        <v>358.6152</v>
      </c>
      <c r="JD82" s="52">
        <f>JD10*1%</f>
        <v>246.51</v>
      </c>
      <c r="JE82" s="52">
        <f>JE10*1%</f>
        <v>0</v>
      </c>
      <c r="JF82" s="52">
        <f>JF10*1%</f>
        <v>1225.36539999998</v>
      </c>
      <c r="JG82" s="53">
        <f>JG10*3%</f>
        <v>12292.5042000002</v>
      </c>
      <c r="JH82" s="52">
        <f>JH10*1%</f>
        <v>0</v>
      </c>
      <c r="JI82" s="90">
        <f>JI10*1%</f>
        <v>977.97779999999</v>
      </c>
      <c r="JJ82" s="53">
        <f>JJ10*3%</f>
        <v>11797.0011000005</v>
      </c>
      <c r="JK82" s="53">
        <f>JK10*3%</f>
        <v>6626.57010000012</v>
      </c>
      <c r="JL82" s="53">
        <f>JL10*3%</f>
        <v>5790.2270999999</v>
      </c>
      <c r="JM82" s="52">
        <f>JM10*1%</f>
        <v>67.5188</v>
      </c>
      <c r="JN82" s="53">
        <f>JN10*3%</f>
        <v>3168.49199999993</v>
      </c>
      <c r="JO82" s="52">
        <f>JO10*1%</f>
        <v>288.019600000002</v>
      </c>
      <c r="JP82" s="52">
        <f>JP10*1%</f>
        <v>0</v>
      </c>
      <c r="JQ82" s="55">
        <f>SUM(IS82:JP82)</f>
        <v>80482.3690000011</v>
      </c>
      <c r="JR82" s="54">
        <f t="shared" ref="JR82:KP82" si="1515">IFERROR(IS82/IS$10,"")</f>
        <v>0.02</v>
      </c>
      <c r="JS82" s="54">
        <f t="shared" si="1515"/>
        <v>0.02</v>
      </c>
      <c r="JT82" s="54">
        <f t="shared" si="1515"/>
        <v>0.02</v>
      </c>
      <c r="JU82" s="54">
        <f t="shared" si="1515"/>
        <v>0.02</v>
      </c>
      <c r="JV82" s="54">
        <f t="shared" si="1515"/>
        <v>0.02</v>
      </c>
      <c r="JW82" s="54">
        <f t="shared" si="1515"/>
        <v>0.02</v>
      </c>
      <c r="JX82" s="54">
        <f t="shared" si="1515"/>
        <v>0.02</v>
      </c>
      <c r="JY82" s="54">
        <f t="shared" si="1515"/>
        <v>0.02</v>
      </c>
      <c r="JZ82" s="54">
        <f t="shared" si="1515"/>
        <v>0.01</v>
      </c>
      <c r="KA82" s="54">
        <f t="shared" si="1515"/>
        <v>0.03</v>
      </c>
      <c r="KB82" s="54">
        <f t="shared" si="1515"/>
        <v>0.01</v>
      </c>
      <c r="KC82" s="54">
        <f t="shared" si="1515"/>
        <v>0.01</v>
      </c>
      <c r="KD82" s="54" t="str">
        <f t="shared" si="1515"/>
        <v/>
      </c>
      <c r="KE82" s="54">
        <f t="shared" si="1515"/>
        <v>0.01</v>
      </c>
      <c r="KF82" s="54">
        <f t="shared" si="1515"/>
        <v>0.03</v>
      </c>
      <c r="KG82" s="54" t="str">
        <f t="shared" si="1515"/>
        <v/>
      </c>
      <c r="KH82" s="54">
        <f t="shared" si="1515"/>
        <v>0.01</v>
      </c>
      <c r="KI82" s="54">
        <f t="shared" si="1515"/>
        <v>0.03</v>
      </c>
      <c r="KJ82" s="54">
        <f t="shared" si="1515"/>
        <v>0.03</v>
      </c>
      <c r="KK82" s="54">
        <f t="shared" si="1515"/>
        <v>0.03</v>
      </c>
      <c r="KL82" s="54">
        <f t="shared" si="1515"/>
        <v>0.01</v>
      </c>
      <c r="KM82" s="54">
        <f t="shared" si="1515"/>
        <v>0.03</v>
      </c>
      <c r="KN82" s="54">
        <f t="shared" si="1515"/>
        <v>0.01</v>
      </c>
      <c r="KO82" s="54" t="str">
        <f t="shared" si="1515"/>
        <v/>
      </c>
      <c r="KP82" s="56">
        <f t="shared" si="1515"/>
        <v>0.0235502693090666</v>
      </c>
      <c r="KQ82" s="52">
        <f t="shared" ref="KQ82:LN82" si="1516">KQ10*1%</f>
        <v>0</v>
      </c>
      <c r="KR82" s="52">
        <f t="shared" si="1516"/>
        <v>0</v>
      </c>
      <c r="KS82" s="52">
        <f t="shared" si="1516"/>
        <v>0</v>
      </c>
      <c r="KT82" s="52">
        <f t="shared" si="1516"/>
        <v>0</v>
      </c>
      <c r="KU82" s="52">
        <f t="shared" si="1516"/>
        <v>0</v>
      </c>
      <c r="KV82" s="52">
        <f t="shared" si="1516"/>
        <v>0</v>
      </c>
      <c r="KW82" s="52">
        <f t="shared" si="1516"/>
        <v>0</v>
      </c>
      <c r="KX82" s="52">
        <f t="shared" si="1516"/>
        <v>0</v>
      </c>
      <c r="KY82" s="52">
        <f t="shared" si="1516"/>
        <v>0</v>
      </c>
      <c r="KZ82" s="52">
        <f t="shared" si="1516"/>
        <v>0</v>
      </c>
      <c r="LA82" s="52">
        <f t="shared" si="1516"/>
        <v>0</v>
      </c>
      <c r="LB82" s="52">
        <f t="shared" si="1516"/>
        <v>0</v>
      </c>
      <c r="LC82" s="52">
        <f t="shared" si="1516"/>
        <v>0</v>
      </c>
      <c r="LD82" s="52">
        <f t="shared" si="1516"/>
        <v>0</v>
      </c>
      <c r="LE82" s="52">
        <f t="shared" si="1516"/>
        <v>0</v>
      </c>
      <c r="LF82" s="52">
        <f t="shared" si="1516"/>
        <v>0</v>
      </c>
      <c r="LG82" s="52">
        <f t="shared" si="1516"/>
        <v>0</v>
      </c>
      <c r="LH82" s="52">
        <f t="shared" si="1516"/>
        <v>0</v>
      </c>
      <c r="LI82" s="52">
        <f t="shared" si="1516"/>
        <v>0</v>
      </c>
      <c r="LJ82" s="52">
        <f t="shared" si="1516"/>
        <v>0</v>
      </c>
      <c r="LK82" s="52">
        <f t="shared" si="1516"/>
        <v>0</v>
      </c>
      <c r="LL82" s="52">
        <f t="shared" si="1516"/>
        <v>0</v>
      </c>
      <c r="LM82" s="52">
        <f t="shared" si="1516"/>
        <v>0</v>
      </c>
      <c r="LN82" s="52">
        <f t="shared" si="1516"/>
        <v>0</v>
      </c>
      <c r="LO82" s="55">
        <f>SUM(KQ82:LN82)</f>
        <v>0</v>
      </c>
      <c r="LP82" s="54" t="str">
        <f t="shared" ref="LP82:MN82" si="1517">IFERROR(KQ82/KQ$10,"")</f>
        <v/>
      </c>
      <c r="LQ82" s="54" t="str">
        <f t="shared" si="1517"/>
        <v/>
      </c>
      <c r="LR82" s="54" t="str">
        <f t="shared" si="1517"/>
        <v/>
      </c>
      <c r="LS82" s="54" t="str">
        <f t="shared" si="1517"/>
        <v/>
      </c>
      <c r="LT82" s="54" t="str">
        <f t="shared" si="1517"/>
        <v/>
      </c>
      <c r="LU82" s="54" t="str">
        <f t="shared" si="1517"/>
        <v/>
      </c>
      <c r="LV82" s="54" t="str">
        <f t="shared" si="1517"/>
        <v/>
      </c>
      <c r="LW82" s="54" t="str">
        <f t="shared" si="1517"/>
        <v/>
      </c>
      <c r="LX82" s="54" t="str">
        <f t="shared" si="1517"/>
        <v/>
      </c>
      <c r="LY82" s="54" t="str">
        <f t="shared" si="1517"/>
        <v/>
      </c>
      <c r="LZ82" s="54" t="str">
        <f t="shared" si="1517"/>
        <v/>
      </c>
      <c r="MA82" s="54" t="str">
        <f t="shared" si="1517"/>
        <v/>
      </c>
      <c r="MB82" s="54" t="str">
        <f t="shared" si="1517"/>
        <v/>
      </c>
      <c r="MC82" s="54" t="str">
        <f t="shared" si="1517"/>
        <v/>
      </c>
      <c r="MD82" s="54" t="str">
        <f t="shared" si="1517"/>
        <v/>
      </c>
      <c r="ME82" s="54" t="str">
        <f t="shared" si="1517"/>
        <v/>
      </c>
      <c r="MF82" s="54" t="str">
        <f t="shared" si="1517"/>
        <v/>
      </c>
      <c r="MG82" s="54" t="str">
        <f t="shared" si="1517"/>
        <v/>
      </c>
      <c r="MH82" s="54" t="str">
        <f t="shared" si="1517"/>
        <v/>
      </c>
      <c r="MI82" s="54" t="str">
        <f t="shared" si="1517"/>
        <v/>
      </c>
      <c r="MJ82" s="54" t="str">
        <f t="shared" si="1517"/>
        <v/>
      </c>
      <c r="MK82" s="54" t="str">
        <f t="shared" si="1517"/>
        <v/>
      </c>
      <c r="ML82" s="54" t="str">
        <f t="shared" si="1517"/>
        <v/>
      </c>
      <c r="MM82" s="54" t="str">
        <f t="shared" si="1517"/>
        <v/>
      </c>
      <c r="MN82" s="56" t="str">
        <f t="shared" si="1517"/>
        <v/>
      </c>
      <c r="MO82" s="52">
        <f t="shared" ref="MO82:NL82" si="1518">MO10*1%</f>
        <v>0</v>
      </c>
      <c r="MP82" s="52">
        <f t="shared" si="1518"/>
        <v>0</v>
      </c>
      <c r="MQ82" s="52">
        <f t="shared" si="1518"/>
        <v>0</v>
      </c>
      <c r="MR82" s="52">
        <f t="shared" si="1518"/>
        <v>0</v>
      </c>
      <c r="MS82" s="52">
        <f t="shared" si="1518"/>
        <v>0</v>
      </c>
      <c r="MT82" s="52">
        <f t="shared" si="1518"/>
        <v>0</v>
      </c>
      <c r="MU82" s="52">
        <f t="shared" si="1518"/>
        <v>0</v>
      </c>
      <c r="MV82" s="52">
        <f t="shared" si="1518"/>
        <v>0</v>
      </c>
      <c r="MW82" s="52">
        <f t="shared" si="1518"/>
        <v>0</v>
      </c>
      <c r="MX82" s="52">
        <f t="shared" si="1518"/>
        <v>0</v>
      </c>
      <c r="MY82" s="52">
        <f t="shared" si="1518"/>
        <v>0</v>
      </c>
      <c r="MZ82" s="52">
        <f t="shared" si="1518"/>
        <v>0</v>
      </c>
      <c r="NA82" s="52">
        <f t="shared" si="1518"/>
        <v>0</v>
      </c>
      <c r="NB82" s="52">
        <f t="shared" si="1518"/>
        <v>0</v>
      </c>
      <c r="NC82" s="52">
        <f t="shared" si="1518"/>
        <v>0</v>
      </c>
      <c r="ND82" s="52">
        <f t="shared" si="1518"/>
        <v>0</v>
      </c>
      <c r="NE82" s="52">
        <f t="shared" si="1518"/>
        <v>0</v>
      </c>
      <c r="NF82" s="52">
        <f t="shared" si="1518"/>
        <v>0</v>
      </c>
      <c r="NG82" s="52">
        <f t="shared" si="1518"/>
        <v>0</v>
      </c>
      <c r="NH82" s="52">
        <f t="shared" si="1518"/>
        <v>0</v>
      </c>
      <c r="NI82" s="52">
        <f t="shared" si="1518"/>
        <v>0</v>
      </c>
      <c r="NJ82" s="52">
        <f t="shared" si="1518"/>
        <v>0</v>
      </c>
      <c r="NK82" s="52">
        <f t="shared" si="1518"/>
        <v>0</v>
      </c>
      <c r="NL82" s="52">
        <f t="shared" si="1518"/>
        <v>0</v>
      </c>
      <c r="NM82" s="55">
        <f>SUM(MO82:NL82)</f>
        <v>0</v>
      </c>
      <c r="NN82" s="54" t="str">
        <f t="shared" ref="NN82:OL82" si="1519">IFERROR(MO82/MO$10,"")</f>
        <v/>
      </c>
      <c r="NO82" s="54" t="str">
        <f t="shared" si="1519"/>
        <v/>
      </c>
      <c r="NP82" s="54" t="str">
        <f t="shared" si="1519"/>
        <v/>
      </c>
      <c r="NQ82" s="54" t="str">
        <f t="shared" si="1519"/>
        <v/>
      </c>
      <c r="NR82" s="54" t="str">
        <f t="shared" si="1519"/>
        <v/>
      </c>
      <c r="NS82" s="54" t="str">
        <f t="shared" si="1519"/>
        <v/>
      </c>
      <c r="NT82" s="54" t="str">
        <f t="shared" si="1519"/>
        <v/>
      </c>
      <c r="NU82" s="54" t="str">
        <f t="shared" si="1519"/>
        <v/>
      </c>
      <c r="NV82" s="54" t="str">
        <f t="shared" si="1519"/>
        <v/>
      </c>
      <c r="NW82" s="54" t="str">
        <f t="shared" si="1519"/>
        <v/>
      </c>
      <c r="NX82" s="54" t="str">
        <f t="shared" si="1519"/>
        <v/>
      </c>
      <c r="NY82" s="54" t="str">
        <f t="shared" si="1519"/>
        <v/>
      </c>
      <c r="NZ82" s="54" t="str">
        <f t="shared" si="1519"/>
        <v/>
      </c>
      <c r="OA82" s="54" t="str">
        <f t="shared" si="1519"/>
        <v/>
      </c>
      <c r="OB82" s="54" t="str">
        <f t="shared" si="1519"/>
        <v/>
      </c>
      <c r="OC82" s="54" t="str">
        <f t="shared" si="1519"/>
        <v/>
      </c>
      <c r="OD82" s="54" t="str">
        <f t="shared" si="1519"/>
        <v/>
      </c>
      <c r="OE82" s="54" t="str">
        <f t="shared" si="1519"/>
        <v/>
      </c>
      <c r="OF82" s="54" t="str">
        <f t="shared" si="1519"/>
        <v/>
      </c>
      <c r="OG82" s="54" t="str">
        <f t="shared" si="1519"/>
        <v/>
      </c>
      <c r="OH82" s="54" t="str">
        <f t="shared" si="1519"/>
        <v/>
      </c>
      <c r="OI82" s="54" t="str">
        <f t="shared" si="1519"/>
        <v/>
      </c>
      <c r="OJ82" s="54" t="str">
        <f t="shared" si="1519"/>
        <v/>
      </c>
      <c r="OK82" s="54" t="str">
        <f t="shared" si="1519"/>
        <v/>
      </c>
      <c r="OL82" s="56" t="str">
        <f t="shared" si="1519"/>
        <v/>
      </c>
      <c r="OM82" s="52">
        <f t="shared" ref="OM82:PJ82" si="1520">OM10*1%</f>
        <v>0</v>
      </c>
      <c r="ON82" s="52">
        <f t="shared" si="1520"/>
        <v>0</v>
      </c>
      <c r="OO82" s="52">
        <f t="shared" si="1520"/>
        <v>0</v>
      </c>
      <c r="OP82" s="52">
        <f t="shared" si="1520"/>
        <v>0</v>
      </c>
      <c r="OQ82" s="52">
        <f t="shared" si="1520"/>
        <v>0</v>
      </c>
      <c r="OR82" s="52">
        <f t="shared" si="1520"/>
        <v>0</v>
      </c>
      <c r="OS82" s="52">
        <f t="shared" si="1520"/>
        <v>0</v>
      </c>
      <c r="OT82" s="52">
        <f t="shared" si="1520"/>
        <v>0</v>
      </c>
      <c r="OU82" s="52">
        <f t="shared" si="1520"/>
        <v>0</v>
      </c>
      <c r="OV82" s="52">
        <f t="shared" si="1520"/>
        <v>0</v>
      </c>
      <c r="OW82" s="52">
        <f t="shared" si="1520"/>
        <v>0</v>
      </c>
      <c r="OX82" s="52">
        <f t="shared" si="1520"/>
        <v>0</v>
      </c>
      <c r="OY82" s="52">
        <f t="shared" si="1520"/>
        <v>0</v>
      </c>
      <c r="OZ82" s="52">
        <f t="shared" si="1520"/>
        <v>0</v>
      </c>
      <c r="PA82" s="52">
        <f t="shared" si="1520"/>
        <v>0</v>
      </c>
      <c r="PB82" s="52">
        <f t="shared" si="1520"/>
        <v>0</v>
      </c>
      <c r="PC82" s="52">
        <f t="shared" si="1520"/>
        <v>0</v>
      </c>
      <c r="PD82" s="52">
        <f t="shared" si="1520"/>
        <v>0</v>
      </c>
      <c r="PE82" s="52">
        <f t="shared" si="1520"/>
        <v>0</v>
      </c>
      <c r="PF82" s="52">
        <f t="shared" si="1520"/>
        <v>0</v>
      </c>
      <c r="PG82" s="52">
        <f t="shared" si="1520"/>
        <v>0</v>
      </c>
      <c r="PH82" s="52">
        <f t="shared" si="1520"/>
        <v>0</v>
      </c>
      <c r="PI82" s="52">
        <f t="shared" si="1520"/>
        <v>0</v>
      </c>
      <c r="PJ82" s="52">
        <f t="shared" si="1520"/>
        <v>0</v>
      </c>
      <c r="PK82" s="55">
        <f>SUM(OM82:PJ82)</f>
        <v>0</v>
      </c>
      <c r="PL82" s="54" t="str">
        <f t="shared" ref="PL82:QJ82" si="1521">IFERROR(OM82/OM$10,"")</f>
        <v/>
      </c>
      <c r="PM82" s="54" t="str">
        <f t="shared" si="1521"/>
        <v/>
      </c>
      <c r="PN82" s="54" t="str">
        <f t="shared" si="1521"/>
        <v/>
      </c>
      <c r="PO82" s="54" t="str">
        <f t="shared" si="1521"/>
        <v/>
      </c>
      <c r="PP82" s="54" t="str">
        <f t="shared" si="1521"/>
        <v/>
      </c>
      <c r="PQ82" s="54" t="str">
        <f t="shared" si="1521"/>
        <v/>
      </c>
      <c r="PR82" s="54" t="str">
        <f t="shared" si="1521"/>
        <v/>
      </c>
      <c r="PS82" s="54" t="str">
        <f t="shared" si="1521"/>
        <v/>
      </c>
      <c r="PT82" s="54" t="str">
        <f t="shared" si="1521"/>
        <v/>
      </c>
      <c r="PU82" s="54" t="str">
        <f t="shared" si="1521"/>
        <v/>
      </c>
      <c r="PV82" s="54" t="str">
        <f t="shared" si="1521"/>
        <v/>
      </c>
      <c r="PW82" s="54" t="str">
        <f t="shared" si="1521"/>
        <v/>
      </c>
      <c r="PX82" s="54" t="str">
        <f t="shared" si="1521"/>
        <v/>
      </c>
      <c r="PY82" s="54" t="str">
        <f t="shared" si="1521"/>
        <v/>
      </c>
      <c r="PZ82" s="54" t="str">
        <f t="shared" si="1521"/>
        <v/>
      </c>
      <c r="QA82" s="54" t="str">
        <f t="shared" si="1521"/>
        <v/>
      </c>
      <c r="QB82" s="54" t="str">
        <f t="shared" si="1521"/>
        <v/>
      </c>
      <c r="QC82" s="54" t="str">
        <f t="shared" si="1521"/>
        <v/>
      </c>
      <c r="QD82" s="54" t="str">
        <f t="shared" si="1521"/>
        <v/>
      </c>
      <c r="QE82" s="54" t="str">
        <f t="shared" si="1521"/>
        <v/>
      </c>
      <c r="QF82" s="54" t="str">
        <f t="shared" si="1521"/>
        <v/>
      </c>
      <c r="QG82" s="54" t="str">
        <f t="shared" si="1521"/>
        <v/>
      </c>
      <c r="QH82" s="54" t="str">
        <f t="shared" si="1521"/>
        <v/>
      </c>
      <c r="QI82" s="54" t="str">
        <f t="shared" si="1521"/>
        <v/>
      </c>
      <c r="QJ82" s="56" t="str">
        <f t="shared" si="1521"/>
        <v/>
      </c>
      <c r="QK82" s="52">
        <f t="shared" ref="QK82:RH82" si="1522">QK10*1%</f>
        <v>0</v>
      </c>
      <c r="QL82" s="52">
        <f t="shared" si="1522"/>
        <v>0</v>
      </c>
      <c r="QM82" s="52">
        <f t="shared" si="1522"/>
        <v>0</v>
      </c>
      <c r="QN82" s="52">
        <f t="shared" si="1522"/>
        <v>0</v>
      </c>
      <c r="QO82" s="52">
        <f t="shared" si="1522"/>
        <v>0</v>
      </c>
      <c r="QP82" s="52">
        <f t="shared" si="1522"/>
        <v>0</v>
      </c>
      <c r="QQ82" s="52">
        <f t="shared" si="1522"/>
        <v>0</v>
      </c>
      <c r="QR82" s="52">
        <f t="shared" si="1522"/>
        <v>0</v>
      </c>
      <c r="QS82" s="52">
        <f t="shared" si="1522"/>
        <v>0</v>
      </c>
      <c r="QT82" s="52">
        <f t="shared" si="1522"/>
        <v>0</v>
      </c>
      <c r="QU82" s="52">
        <f t="shared" si="1522"/>
        <v>0</v>
      </c>
      <c r="QV82" s="52">
        <f t="shared" si="1522"/>
        <v>0</v>
      </c>
      <c r="QW82" s="52">
        <f t="shared" si="1522"/>
        <v>0</v>
      </c>
      <c r="QX82" s="52">
        <f t="shared" si="1522"/>
        <v>0</v>
      </c>
      <c r="QY82" s="52">
        <f t="shared" si="1522"/>
        <v>0</v>
      </c>
      <c r="QZ82" s="52">
        <f t="shared" si="1522"/>
        <v>0</v>
      </c>
      <c r="RA82" s="52">
        <f t="shared" si="1522"/>
        <v>0</v>
      </c>
      <c r="RB82" s="52">
        <f t="shared" si="1522"/>
        <v>0</v>
      </c>
      <c r="RC82" s="52">
        <f t="shared" si="1522"/>
        <v>0</v>
      </c>
      <c r="RD82" s="52">
        <f t="shared" si="1522"/>
        <v>0</v>
      </c>
      <c r="RE82" s="52">
        <f t="shared" si="1522"/>
        <v>0</v>
      </c>
      <c r="RF82" s="52">
        <f t="shared" si="1522"/>
        <v>0</v>
      </c>
      <c r="RG82" s="52">
        <f t="shared" si="1522"/>
        <v>0</v>
      </c>
      <c r="RH82" s="52">
        <f t="shared" si="1522"/>
        <v>0</v>
      </c>
      <c r="RI82" s="55">
        <f>SUM(QK82:RH82)</f>
        <v>0</v>
      </c>
      <c r="RJ82" s="54" t="str">
        <f t="shared" ref="RJ82:SH82" si="1523">IFERROR(QK82/QK$10,"")</f>
        <v/>
      </c>
      <c r="RK82" s="54" t="str">
        <f t="shared" si="1523"/>
        <v/>
      </c>
      <c r="RL82" s="54" t="str">
        <f t="shared" si="1523"/>
        <v/>
      </c>
      <c r="RM82" s="54" t="str">
        <f t="shared" si="1523"/>
        <v/>
      </c>
      <c r="RN82" s="54" t="str">
        <f t="shared" si="1523"/>
        <v/>
      </c>
      <c r="RO82" s="54" t="str">
        <f t="shared" si="1523"/>
        <v/>
      </c>
      <c r="RP82" s="54" t="str">
        <f t="shared" si="1523"/>
        <v/>
      </c>
      <c r="RQ82" s="54" t="str">
        <f t="shared" si="1523"/>
        <v/>
      </c>
      <c r="RR82" s="54" t="str">
        <f t="shared" si="1523"/>
        <v/>
      </c>
      <c r="RS82" s="54" t="str">
        <f t="shared" si="1523"/>
        <v/>
      </c>
      <c r="RT82" s="54" t="str">
        <f t="shared" si="1523"/>
        <v/>
      </c>
      <c r="RU82" s="54" t="str">
        <f t="shared" si="1523"/>
        <v/>
      </c>
      <c r="RV82" s="54" t="str">
        <f t="shared" si="1523"/>
        <v/>
      </c>
      <c r="RW82" s="54" t="str">
        <f t="shared" si="1523"/>
        <v/>
      </c>
      <c r="RX82" s="54" t="str">
        <f t="shared" si="1523"/>
        <v/>
      </c>
      <c r="RY82" s="54" t="str">
        <f t="shared" si="1523"/>
        <v/>
      </c>
      <c r="RZ82" s="54" t="str">
        <f t="shared" si="1523"/>
        <v/>
      </c>
      <c r="SA82" s="54" t="str">
        <f t="shared" si="1523"/>
        <v/>
      </c>
      <c r="SB82" s="54" t="str">
        <f t="shared" si="1523"/>
        <v/>
      </c>
      <c r="SC82" s="54" t="str">
        <f t="shared" si="1523"/>
        <v/>
      </c>
      <c r="SD82" s="54" t="str">
        <f t="shared" si="1523"/>
        <v/>
      </c>
      <c r="SE82" s="54" t="str">
        <f t="shared" si="1523"/>
        <v/>
      </c>
      <c r="SF82" s="54" t="str">
        <f t="shared" si="1523"/>
        <v/>
      </c>
      <c r="SG82" s="54" t="str">
        <f t="shared" si="1523"/>
        <v/>
      </c>
      <c r="SH82" s="56" t="str">
        <f t="shared" si="1523"/>
        <v/>
      </c>
      <c r="SI82" s="52">
        <f t="shared" ref="SI82:TF82" si="1524">SI10*1%</f>
        <v>0</v>
      </c>
      <c r="SJ82" s="52">
        <f t="shared" si="1524"/>
        <v>0</v>
      </c>
      <c r="SK82" s="52">
        <f t="shared" si="1524"/>
        <v>0</v>
      </c>
      <c r="SL82" s="52">
        <f t="shared" si="1524"/>
        <v>0</v>
      </c>
      <c r="SM82" s="52">
        <f t="shared" si="1524"/>
        <v>0</v>
      </c>
      <c r="SN82" s="52">
        <f t="shared" si="1524"/>
        <v>0</v>
      </c>
      <c r="SO82" s="52">
        <f t="shared" si="1524"/>
        <v>0</v>
      </c>
      <c r="SP82" s="52">
        <f t="shared" si="1524"/>
        <v>0</v>
      </c>
      <c r="SQ82" s="52">
        <f t="shared" si="1524"/>
        <v>0</v>
      </c>
      <c r="SR82" s="52">
        <f t="shared" si="1524"/>
        <v>0</v>
      </c>
      <c r="SS82" s="52">
        <f t="shared" si="1524"/>
        <v>0</v>
      </c>
      <c r="ST82" s="52">
        <f t="shared" si="1524"/>
        <v>0</v>
      </c>
      <c r="SU82" s="52">
        <f t="shared" si="1524"/>
        <v>0</v>
      </c>
      <c r="SV82" s="52">
        <f t="shared" si="1524"/>
        <v>0</v>
      </c>
      <c r="SW82" s="52">
        <f t="shared" si="1524"/>
        <v>0</v>
      </c>
      <c r="SX82" s="52">
        <f t="shared" si="1524"/>
        <v>0</v>
      </c>
      <c r="SY82" s="52">
        <f t="shared" si="1524"/>
        <v>0</v>
      </c>
      <c r="SZ82" s="52">
        <f t="shared" si="1524"/>
        <v>0</v>
      </c>
      <c r="TA82" s="52">
        <f t="shared" si="1524"/>
        <v>0</v>
      </c>
      <c r="TB82" s="52">
        <f t="shared" si="1524"/>
        <v>0</v>
      </c>
      <c r="TC82" s="52">
        <f t="shared" si="1524"/>
        <v>0</v>
      </c>
      <c r="TD82" s="52">
        <f t="shared" si="1524"/>
        <v>0</v>
      </c>
      <c r="TE82" s="52">
        <f t="shared" si="1524"/>
        <v>0</v>
      </c>
      <c r="TF82" s="52">
        <f t="shared" si="1524"/>
        <v>0</v>
      </c>
      <c r="TG82" s="55">
        <f>SUM(SI82:TF82)</f>
        <v>0</v>
      </c>
      <c r="TH82" s="54" t="str">
        <f t="shared" ref="TH82:UA82" si="1525">IFERROR(SI82/SI$10,"")</f>
        <v/>
      </c>
      <c r="TI82" s="54" t="str">
        <f t="shared" si="1525"/>
        <v/>
      </c>
      <c r="TJ82" s="54" t="str">
        <f t="shared" si="1525"/>
        <v/>
      </c>
      <c r="TK82" s="54" t="str">
        <f t="shared" si="1525"/>
        <v/>
      </c>
      <c r="TL82" s="54" t="str">
        <f t="shared" si="1525"/>
        <v/>
      </c>
      <c r="TM82" s="54" t="str">
        <f t="shared" si="1525"/>
        <v/>
      </c>
      <c r="TN82" s="54" t="str">
        <f t="shared" si="1525"/>
        <v/>
      </c>
      <c r="TO82" s="54" t="str">
        <f t="shared" si="1525"/>
        <v/>
      </c>
      <c r="TP82" s="54" t="str">
        <f t="shared" si="1525"/>
        <v/>
      </c>
      <c r="TQ82" s="54" t="str">
        <f t="shared" si="1525"/>
        <v/>
      </c>
      <c r="TR82" s="54" t="str">
        <f t="shared" si="1525"/>
        <v/>
      </c>
      <c r="TS82" s="54" t="str">
        <f t="shared" si="1525"/>
        <v/>
      </c>
      <c r="TT82" s="54" t="str">
        <f t="shared" si="1525"/>
        <v/>
      </c>
      <c r="TU82" s="54" t="str">
        <f t="shared" si="1525"/>
        <v/>
      </c>
      <c r="TV82" s="54" t="str">
        <f t="shared" si="1525"/>
        <v/>
      </c>
      <c r="TW82" s="54" t="str">
        <f t="shared" si="1525"/>
        <v/>
      </c>
      <c r="TX82" s="54" t="str">
        <f t="shared" si="1525"/>
        <v/>
      </c>
      <c r="TY82" s="54" t="str">
        <f t="shared" si="1525"/>
        <v/>
      </c>
      <c r="TZ82" s="54" t="str">
        <f t="shared" si="1525"/>
        <v/>
      </c>
      <c r="UA82" s="54" t="str">
        <f t="shared" si="1525"/>
        <v/>
      </c>
      <c r="UB82" s="54" t="str">
        <f t="shared" ref="UB82:UG82" si="1526">IFERROR(TB82/TB$10,"")</f>
        <v/>
      </c>
      <c r="UC82" s="54" t="str">
        <f t="shared" si="1526"/>
        <v/>
      </c>
      <c r="UD82" s="54" t="str">
        <f t="shared" si="1526"/>
        <v/>
      </c>
      <c r="UE82" s="54" t="str">
        <f t="shared" si="1526"/>
        <v/>
      </c>
      <c r="UF82" s="54" t="str">
        <f t="shared" si="1526"/>
        <v/>
      </c>
      <c r="UG82" s="56" t="str">
        <f t="shared" si="1526"/>
        <v/>
      </c>
      <c r="UH82" s="52">
        <f t="shared" ref="UH82:VE82" si="1527">UH10*1%</f>
        <v>0</v>
      </c>
      <c r="UI82" s="52">
        <f t="shared" si="1527"/>
        <v>0</v>
      </c>
      <c r="UJ82" s="52">
        <f t="shared" si="1527"/>
        <v>0</v>
      </c>
      <c r="UK82" s="52">
        <f t="shared" si="1527"/>
        <v>0</v>
      </c>
      <c r="UL82" s="52">
        <f t="shared" si="1527"/>
        <v>0</v>
      </c>
      <c r="UM82" s="52">
        <f t="shared" si="1527"/>
        <v>0</v>
      </c>
      <c r="UN82" s="52">
        <f t="shared" si="1527"/>
        <v>0</v>
      </c>
      <c r="UO82" s="52">
        <f t="shared" si="1527"/>
        <v>0</v>
      </c>
      <c r="UP82" s="52">
        <f t="shared" si="1527"/>
        <v>0</v>
      </c>
      <c r="UQ82" s="52">
        <f t="shared" si="1527"/>
        <v>0</v>
      </c>
      <c r="UR82" s="52">
        <f t="shared" si="1527"/>
        <v>0</v>
      </c>
      <c r="US82" s="52">
        <f t="shared" si="1527"/>
        <v>0</v>
      </c>
      <c r="UT82" s="52">
        <f t="shared" si="1527"/>
        <v>0</v>
      </c>
      <c r="UU82" s="52">
        <f t="shared" si="1527"/>
        <v>0</v>
      </c>
      <c r="UV82" s="52">
        <f t="shared" si="1527"/>
        <v>0</v>
      </c>
      <c r="UW82" s="52">
        <f t="shared" si="1527"/>
        <v>0</v>
      </c>
      <c r="UX82" s="52">
        <f t="shared" si="1527"/>
        <v>0</v>
      </c>
      <c r="UY82" s="52">
        <f t="shared" si="1527"/>
        <v>0</v>
      </c>
      <c r="UZ82" s="52">
        <f t="shared" si="1527"/>
        <v>0</v>
      </c>
      <c r="VA82" s="52">
        <f t="shared" si="1527"/>
        <v>0</v>
      </c>
      <c r="VB82" s="52">
        <f t="shared" si="1527"/>
        <v>0</v>
      </c>
      <c r="VC82" s="52">
        <f t="shared" si="1527"/>
        <v>0</v>
      </c>
      <c r="VD82" s="52">
        <f t="shared" si="1527"/>
        <v>0</v>
      </c>
      <c r="VE82" s="52">
        <f t="shared" si="1527"/>
        <v>0</v>
      </c>
      <c r="VF82" s="55">
        <f>SUM(UH82:VE82)</f>
        <v>0</v>
      </c>
      <c r="VG82" s="54" t="str">
        <f t="shared" ref="VG82:WE82" si="1528">IFERROR(UH82/UH$10,"")</f>
        <v/>
      </c>
      <c r="VH82" s="54" t="str">
        <f t="shared" si="1528"/>
        <v/>
      </c>
      <c r="VI82" s="54" t="str">
        <f t="shared" si="1528"/>
        <v/>
      </c>
      <c r="VJ82" s="54" t="str">
        <f t="shared" si="1528"/>
        <v/>
      </c>
      <c r="VK82" s="54" t="str">
        <f t="shared" si="1528"/>
        <v/>
      </c>
      <c r="VL82" s="54" t="str">
        <f t="shared" si="1528"/>
        <v/>
      </c>
      <c r="VM82" s="54" t="str">
        <f t="shared" si="1528"/>
        <v/>
      </c>
      <c r="VN82" s="54" t="str">
        <f t="shared" si="1528"/>
        <v/>
      </c>
      <c r="VO82" s="54" t="str">
        <f t="shared" si="1528"/>
        <v/>
      </c>
      <c r="VP82" s="54" t="str">
        <f t="shared" si="1528"/>
        <v/>
      </c>
      <c r="VQ82" s="54" t="str">
        <f t="shared" si="1528"/>
        <v/>
      </c>
      <c r="VR82" s="54" t="str">
        <f t="shared" si="1528"/>
        <v/>
      </c>
      <c r="VS82" s="54" t="str">
        <f t="shared" si="1528"/>
        <v/>
      </c>
      <c r="VT82" s="54" t="str">
        <f t="shared" si="1528"/>
        <v/>
      </c>
      <c r="VU82" s="54" t="str">
        <f t="shared" si="1528"/>
        <v/>
      </c>
      <c r="VV82" s="54" t="str">
        <f t="shared" si="1528"/>
        <v/>
      </c>
      <c r="VW82" s="54" t="str">
        <f t="shared" si="1528"/>
        <v/>
      </c>
      <c r="VX82" s="54" t="str">
        <f t="shared" si="1528"/>
        <v/>
      </c>
      <c r="VY82" s="54" t="str">
        <f t="shared" si="1528"/>
        <v/>
      </c>
      <c r="VZ82" s="54" t="str">
        <f t="shared" si="1528"/>
        <v/>
      </c>
      <c r="WA82" s="54" t="str">
        <f t="shared" si="1528"/>
        <v/>
      </c>
      <c r="WB82" s="54" t="str">
        <f t="shared" si="1528"/>
        <v/>
      </c>
      <c r="WC82" s="54" t="str">
        <f t="shared" si="1528"/>
        <v/>
      </c>
      <c r="WD82" s="54" t="str">
        <f t="shared" si="1528"/>
        <v/>
      </c>
      <c r="WE82" s="56" t="str">
        <f t="shared" si="1528"/>
        <v/>
      </c>
      <c r="WF82" s="52">
        <f t="shared" ref="WF82:XC82" si="1529">SUMIF($C$2:$WE$2,WF$2,$C82:$WE82)</f>
        <v>25246.6618000012</v>
      </c>
      <c r="WG82" s="52">
        <f t="shared" si="1529"/>
        <v>2301.86240000003</v>
      </c>
      <c r="WH82" s="52">
        <f t="shared" si="1529"/>
        <v>19918.3586999999</v>
      </c>
      <c r="WI82" s="52">
        <f t="shared" si="1529"/>
        <v>20327.6743999992</v>
      </c>
      <c r="WJ82" s="52">
        <f t="shared" si="1529"/>
        <v>5764.80989999994</v>
      </c>
      <c r="WK82" s="52">
        <f t="shared" si="1529"/>
        <v>16387.9077000003</v>
      </c>
      <c r="WL82" s="52">
        <f t="shared" si="1529"/>
        <v>39109.8114000008</v>
      </c>
      <c r="WM82" s="52">
        <f t="shared" si="1529"/>
        <v>4096.49659999998</v>
      </c>
      <c r="WN82" s="52">
        <f t="shared" si="1529"/>
        <v>5123.65779999992</v>
      </c>
      <c r="WO82" s="52">
        <f t="shared" si="1529"/>
        <v>41010.3712000035</v>
      </c>
      <c r="WP82" s="52">
        <f t="shared" si="1529"/>
        <v>2209.466</v>
      </c>
      <c r="WQ82" s="52">
        <f t="shared" si="1529"/>
        <v>2666.399</v>
      </c>
      <c r="WR82" s="52">
        <f t="shared" si="1529"/>
        <v>31.9642</v>
      </c>
      <c r="WS82" s="52">
        <f t="shared" si="1529"/>
        <v>7252.39909999991</v>
      </c>
      <c r="WT82" s="52">
        <f t="shared" si="1529"/>
        <v>54380.2607000042</v>
      </c>
      <c r="WU82" s="52">
        <f t="shared" si="1529"/>
        <v>717.846799999999</v>
      </c>
      <c r="WV82" s="52">
        <f t="shared" si="1529"/>
        <v>3083.60039999996</v>
      </c>
      <c r="WW82" s="52">
        <f t="shared" si="1529"/>
        <v>45755.0139000014</v>
      </c>
      <c r="WX82" s="52">
        <f t="shared" si="1529"/>
        <v>33619.3883000006</v>
      </c>
      <c r="WY82" s="52">
        <f t="shared" si="1529"/>
        <v>17015.7548999995</v>
      </c>
      <c r="WZ82" s="52">
        <f t="shared" si="1529"/>
        <v>71.8646</v>
      </c>
      <c r="XA82" s="52">
        <f t="shared" si="1529"/>
        <v>6424.39649999983</v>
      </c>
      <c r="XB82" s="52">
        <f t="shared" si="1529"/>
        <v>288.019600000002</v>
      </c>
      <c r="XC82" s="52">
        <f t="shared" si="1529"/>
        <v>0</v>
      </c>
      <c r="XD82" s="55">
        <f>SUM(WF82:XC82)</f>
        <v>352803.98590001</v>
      </c>
      <c r="XE82" s="54">
        <f t="shared" ref="XE82:YC82" si="1530">IFERROR(WF82/WF$10,"")</f>
        <v>0.014805180837705</v>
      </c>
      <c r="XF82" s="54">
        <f t="shared" si="1530"/>
        <v>0.0149028582438515</v>
      </c>
      <c r="XG82" s="54">
        <f t="shared" si="1530"/>
        <v>0.0149810376106397</v>
      </c>
      <c r="XH82" s="54">
        <f t="shared" si="1530"/>
        <v>0.0161005942717765</v>
      </c>
      <c r="XI82" s="54">
        <f t="shared" si="1530"/>
        <v>0.0136009619842347</v>
      </c>
      <c r="XJ82" s="54">
        <f t="shared" si="1530"/>
        <v>0.0153601546814155</v>
      </c>
      <c r="XK82" s="54">
        <f t="shared" si="1530"/>
        <v>0.0152023930073568</v>
      </c>
      <c r="XL82" s="54">
        <f t="shared" si="1530"/>
        <v>0.0125035256522564</v>
      </c>
      <c r="XM82" s="54">
        <f t="shared" si="1530"/>
        <v>0.01</v>
      </c>
      <c r="XN82" s="54">
        <f t="shared" si="1530"/>
        <v>0.0213450832485588</v>
      </c>
      <c r="XO82" s="54">
        <f t="shared" si="1530"/>
        <v>0.01</v>
      </c>
      <c r="XP82" s="54">
        <f t="shared" si="1530"/>
        <v>0.01</v>
      </c>
      <c r="XQ82" s="54">
        <f t="shared" si="1530"/>
        <v>0.01</v>
      </c>
      <c r="XR82" s="54">
        <f t="shared" si="1530"/>
        <v>0.01</v>
      </c>
      <c r="XS82" s="54">
        <f t="shared" si="1530"/>
        <v>0.0215371100786404</v>
      </c>
      <c r="XT82" s="54">
        <f t="shared" si="1530"/>
        <v>0.01</v>
      </c>
      <c r="XU82" s="54">
        <f t="shared" si="1530"/>
        <v>0.01</v>
      </c>
      <c r="XV82" s="54">
        <f t="shared" si="1530"/>
        <v>0.021255781281566</v>
      </c>
      <c r="XW82" s="54">
        <f t="shared" si="1530"/>
        <v>0.0209657646095609</v>
      </c>
      <c r="XX82" s="54">
        <f t="shared" si="1530"/>
        <v>0.0222063325840067</v>
      </c>
      <c r="XY82" s="54">
        <f t="shared" si="1530"/>
        <v>0.01</v>
      </c>
      <c r="XZ82" s="54">
        <f t="shared" si="1530"/>
        <v>0.03</v>
      </c>
      <c r="YA82" s="54">
        <f t="shared" si="1530"/>
        <v>0.01</v>
      </c>
      <c r="YB82" s="54" t="str">
        <f t="shared" si="1530"/>
        <v/>
      </c>
      <c r="YC82" s="56">
        <f t="shared" si="1530"/>
        <v>0.0174913977615806</v>
      </c>
    </row>
    <row r="83" s="18" customFormat="1" customHeight="1" spans="1:653">
      <c r="A83" s="91"/>
      <c r="B83" s="91" t="s">
        <v>139</v>
      </c>
      <c r="C83" s="59">
        <f t="shared" ref="C83:R83" si="1531">C74-C81-C82</f>
        <v>-3849.24383362149</v>
      </c>
      <c r="D83" s="59">
        <f t="shared" si="1531"/>
        <v>849.934230070721</v>
      </c>
      <c r="E83" s="59">
        <f t="shared" si="1531"/>
        <v>-3594.29383561749</v>
      </c>
      <c r="F83" s="59">
        <f t="shared" si="1531"/>
        <v>7071.72921237501</v>
      </c>
      <c r="G83" s="59">
        <f t="shared" si="1531"/>
        <v>4734.62350948937</v>
      </c>
      <c r="H83" s="59">
        <f t="shared" si="1531"/>
        <v>-8116.14629078244</v>
      </c>
      <c r="I83" s="59">
        <f t="shared" si="1531"/>
        <v>11334.5195428637</v>
      </c>
      <c r="J83" s="59">
        <f t="shared" si="1531"/>
        <v>395.525180508737</v>
      </c>
      <c r="K83" s="59">
        <f t="shared" si="1531"/>
        <v>-17145.7134288543</v>
      </c>
      <c r="L83" s="60">
        <f t="shared" si="1531"/>
        <v>62387.4845578381</v>
      </c>
      <c r="M83" s="59">
        <f t="shared" si="1531"/>
        <v>650.577753726816</v>
      </c>
      <c r="N83" s="59">
        <f t="shared" si="1531"/>
        <v>2610.67613104929</v>
      </c>
      <c r="O83" s="59">
        <f t="shared" si="1531"/>
        <v>-1069.63140086719</v>
      </c>
      <c r="P83" s="59">
        <f t="shared" si="1531"/>
        <v>-2117.42421893479</v>
      </c>
      <c r="Q83" s="60">
        <f t="shared" si="1531"/>
        <v>38267.4898891442</v>
      </c>
      <c r="R83" s="59">
        <f t="shared" si="1531"/>
        <v>-10162.3546543064</v>
      </c>
      <c r="S83" s="61" t="str">
        <f>IFERROR(#REF!/#REF!,"")</f>
        <v/>
      </c>
      <c r="T83" s="59">
        <f t="shared" ref="T83:AA83" si="1532">T74-T81-T82</f>
        <v>44140.9892585116</v>
      </c>
      <c r="U83" s="59">
        <f t="shared" si="1532"/>
        <v>15139.9869386875</v>
      </c>
      <c r="V83" s="59">
        <f t="shared" si="1532"/>
        <v>7942.34196580744</v>
      </c>
      <c r="W83" s="59">
        <f t="shared" si="1532"/>
        <v>0</v>
      </c>
      <c r="X83" s="60">
        <f t="shared" si="1532"/>
        <v>0</v>
      </c>
      <c r="Y83" s="59">
        <f t="shared" si="1532"/>
        <v>0</v>
      </c>
      <c r="Z83" s="59">
        <f t="shared" si="1532"/>
        <v>0</v>
      </c>
      <c r="AA83" s="59">
        <f t="shared" si="1532"/>
        <v>149471.070507089</v>
      </c>
      <c r="AB83" s="61">
        <f t="shared" ref="AB83:AZ83" si="1533">IFERROR(C83/C$10,"")</f>
        <v>-0.0125175600051055</v>
      </c>
      <c r="AC83" s="61">
        <f t="shared" si="1533"/>
        <v>0.0510801419338948</v>
      </c>
      <c r="AD83" s="61">
        <f t="shared" si="1533"/>
        <v>-0.0200570269167274</v>
      </c>
      <c r="AE83" s="61">
        <f t="shared" si="1533"/>
        <v>0.0496024581959513</v>
      </c>
      <c r="AF83" s="61">
        <f t="shared" si="1533"/>
        <v>0.0550788226025333</v>
      </c>
      <c r="AG83" s="61">
        <f t="shared" si="1533"/>
        <v>-0.0549794548189105</v>
      </c>
      <c r="AH83" s="61">
        <f t="shared" si="1533"/>
        <v>0.0259493070826098</v>
      </c>
      <c r="AI83" s="61">
        <f t="shared" si="1533"/>
        <v>0.00723464456211098</v>
      </c>
      <c r="AJ83" s="61">
        <f t="shared" si="1533"/>
        <v>-0.281164291978484</v>
      </c>
      <c r="AK83" s="61">
        <f t="shared" si="1533"/>
        <v>0.185445412742469</v>
      </c>
      <c r="AL83" s="61">
        <f t="shared" si="1533"/>
        <v>0.0238112716051606</v>
      </c>
      <c r="AM83" s="61">
        <f t="shared" si="1533"/>
        <v>0.0567494740305644</v>
      </c>
      <c r="AN83" s="61">
        <f t="shared" si="1533"/>
        <v>-0.540460813631982</v>
      </c>
      <c r="AO83" s="61">
        <f t="shared" si="1533"/>
        <v>-0.0187575644761521</v>
      </c>
      <c r="AP83" s="61">
        <f t="shared" si="1533"/>
        <v>0.129001460468999</v>
      </c>
      <c r="AQ83" s="61">
        <f t="shared" si="1533"/>
        <v>-0.288392579763689</v>
      </c>
      <c r="AR83" s="61" t="str">
        <f t="shared" si="1533"/>
        <v/>
      </c>
      <c r="AS83" s="61">
        <f t="shared" si="1533"/>
        <v>0.154056773843938</v>
      </c>
      <c r="AT83" s="61">
        <f t="shared" si="1533"/>
        <v>0.0741281510302551</v>
      </c>
      <c r="AU83" s="61">
        <f t="shared" si="1533"/>
        <v>0.0906454433886702</v>
      </c>
      <c r="AV83" s="61" t="str">
        <f t="shared" si="1533"/>
        <v/>
      </c>
      <c r="AW83" s="61" t="str">
        <f t="shared" si="1533"/>
        <v/>
      </c>
      <c r="AX83" s="61" t="str">
        <f t="shared" si="1533"/>
        <v/>
      </c>
      <c r="AY83" s="61" t="str">
        <f t="shared" si="1533"/>
        <v/>
      </c>
      <c r="AZ83" s="62">
        <f t="shared" si="1533"/>
        <v>0.0521382359389803</v>
      </c>
      <c r="BA83" s="59">
        <f t="shared" ref="BA83:BP83" si="1534">BA74-BA81-BA82</f>
        <v>-15562.3513532959</v>
      </c>
      <c r="BB83" s="59">
        <f t="shared" si="1534"/>
        <v>-3130.53848083799</v>
      </c>
      <c r="BC83" s="59">
        <f t="shared" si="1534"/>
        <v>-12303.3218180533</v>
      </c>
      <c r="BD83" s="59">
        <f t="shared" si="1534"/>
        <v>-18792.8811437396</v>
      </c>
      <c r="BE83" s="59">
        <f t="shared" si="1534"/>
        <v>-6807.86957806129</v>
      </c>
      <c r="BF83" s="59">
        <f t="shared" si="1534"/>
        <v>-13093.6143555927</v>
      </c>
      <c r="BG83" s="59">
        <f t="shared" si="1534"/>
        <v>-28907.126096222</v>
      </c>
      <c r="BH83" s="59">
        <f t="shared" si="1534"/>
        <v>-19861.3526129405</v>
      </c>
      <c r="BI83" s="59">
        <f t="shared" si="1534"/>
        <v>-7639.24481662629</v>
      </c>
      <c r="BJ83" s="60">
        <f t="shared" si="1534"/>
        <v>6346.182911457</v>
      </c>
      <c r="BK83" s="59">
        <f t="shared" si="1534"/>
        <v>-3452.02223309359</v>
      </c>
      <c r="BL83" s="59">
        <f t="shared" si="1534"/>
        <v>-3205.1235289508</v>
      </c>
      <c r="BM83" s="59">
        <f t="shared" si="1534"/>
        <v>-250.976952825527</v>
      </c>
      <c r="BN83" s="59">
        <f t="shared" si="1534"/>
        <v>-9890.51110859175</v>
      </c>
      <c r="BO83" s="60">
        <f t="shared" si="1534"/>
        <v>-4353.93007395523</v>
      </c>
      <c r="BP83" s="59">
        <f t="shared" si="1534"/>
        <v>-8005.53366737012</v>
      </c>
      <c r="BQ83" s="61" t="str">
        <f>IFERROR(#REF!/#REF!,"")</f>
        <v/>
      </c>
      <c r="BR83" s="60">
        <f t="shared" ref="BR83:BY83" si="1535">BR74-BR81-BR82</f>
        <v>658.595336983496</v>
      </c>
      <c r="BS83" s="60">
        <f t="shared" si="1535"/>
        <v>5093.31511661347</v>
      </c>
      <c r="BT83" s="60">
        <f t="shared" si="1535"/>
        <v>-1167.33839829105</v>
      </c>
      <c r="BU83" s="59">
        <f t="shared" si="1535"/>
        <v>0</v>
      </c>
      <c r="BV83" s="59">
        <f t="shared" si="1535"/>
        <v>0</v>
      </c>
      <c r="BW83" s="59">
        <f t="shared" si="1535"/>
        <v>0</v>
      </c>
      <c r="BX83" s="59">
        <f t="shared" si="1535"/>
        <v>0</v>
      </c>
      <c r="BY83" s="59">
        <f t="shared" si="1535"/>
        <v>-144325.642853394</v>
      </c>
      <c r="BZ83" s="61">
        <f t="shared" ref="BZ83:CX83" si="1536">IFERROR(BA83/BA$10,"")</f>
        <v>-0.0782581018503894</v>
      </c>
      <c r="CA83" s="61">
        <f t="shared" si="1536"/>
        <v>-0.281878888637194</v>
      </c>
      <c r="CB83" s="61">
        <f t="shared" si="1536"/>
        <v>-0.0866488595092301</v>
      </c>
      <c r="CC83" s="61">
        <f t="shared" si="1536"/>
        <v>-0.198033302258498</v>
      </c>
      <c r="CD83" s="61">
        <f t="shared" si="1536"/>
        <v>-0.102539259568339</v>
      </c>
      <c r="CE83" s="61">
        <f t="shared" si="1536"/>
        <v>-0.116699993088998</v>
      </c>
      <c r="CF83" s="61">
        <f t="shared" si="1536"/>
        <v>-0.105777210448351</v>
      </c>
      <c r="CG83" s="61">
        <f t="shared" si="1536"/>
        <v>-0.449782316853904</v>
      </c>
      <c r="CH83" s="61">
        <f t="shared" si="1536"/>
        <v>-0.247208590785531</v>
      </c>
      <c r="CI83" s="61">
        <f t="shared" si="1536"/>
        <v>0.0355176958570548</v>
      </c>
      <c r="CJ83" s="61">
        <f t="shared" si="1536"/>
        <v>-0.200388481399088</v>
      </c>
      <c r="CK83" s="61">
        <f t="shared" si="1536"/>
        <v>-0.139291363657733</v>
      </c>
      <c r="CL83" s="61">
        <f t="shared" si="1536"/>
        <v>-0.329063790252428</v>
      </c>
      <c r="CM83" s="61">
        <f t="shared" si="1536"/>
        <v>-0.148103779724483</v>
      </c>
      <c r="CN83" s="61">
        <f t="shared" si="1536"/>
        <v>-0.0181628309089437</v>
      </c>
      <c r="CO83" s="61">
        <f t="shared" si="1536"/>
        <v>-0.476016643558364</v>
      </c>
      <c r="CP83" s="61" t="str">
        <f t="shared" si="1536"/>
        <v/>
      </c>
      <c r="CQ83" s="61">
        <f t="shared" si="1536"/>
        <v>0.00317308729310469</v>
      </c>
      <c r="CR83" s="61">
        <f t="shared" si="1536"/>
        <v>0.025623930861291</v>
      </c>
      <c r="CS83" s="61">
        <f t="shared" si="1536"/>
        <v>-0.0175210897313713</v>
      </c>
      <c r="CT83" s="61" t="str">
        <f t="shared" si="1536"/>
        <v/>
      </c>
      <c r="CU83" s="61" t="str">
        <f t="shared" si="1536"/>
        <v/>
      </c>
      <c r="CV83" s="61" t="str">
        <f t="shared" si="1536"/>
        <v/>
      </c>
      <c r="CW83" s="61" t="str">
        <f t="shared" si="1536"/>
        <v/>
      </c>
      <c r="CX83" s="62">
        <f t="shared" si="1536"/>
        <v>-0.0725351942654719</v>
      </c>
      <c r="CY83" s="63">
        <f t="shared" ref="CY83:DW83" si="1537">CY74-CY81-CY82</f>
        <v>20862.5720569344</v>
      </c>
      <c r="CZ83" s="59">
        <f t="shared" si="1537"/>
        <v>1789.74804582821</v>
      </c>
      <c r="DA83" s="59">
        <f t="shared" si="1537"/>
        <v>14972.4005756482</v>
      </c>
      <c r="DB83" s="59">
        <f t="shared" si="1537"/>
        <v>1649.85415755235</v>
      </c>
      <c r="DC83" s="59">
        <f t="shared" si="1537"/>
        <v>9314.81878015087</v>
      </c>
      <c r="DD83" s="59">
        <f t="shared" si="1537"/>
        <v>3942.64931976836</v>
      </c>
      <c r="DE83" s="59">
        <f t="shared" si="1537"/>
        <v>21647.1650528225</v>
      </c>
      <c r="DF83" s="59">
        <f t="shared" si="1537"/>
        <v>13040.6097311346</v>
      </c>
      <c r="DG83" s="59">
        <f t="shared" si="1537"/>
        <v>-11401.5961199264</v>
      </c>
      <c r="DH83" s="60">
        <f t="shared" si="1537"/>
        <v>54149.0850305289</v>
      </c>
      <c r="DI83" s="59">
        <f t="shared" si="1537"/>
        <v>2314.82034629352</v>
      </c>
      <c r="DJ83" s="59">
        <f t="shared" si="1537"/>
        <v>-155.652782073118</v>
      </c>
      <c r="DK83" s="59">
        <f t="shared" si="1537"/>
        <v>-190.378954275184</v>
      </c>
      <c r="DL83" s="59">
        <f t="shared" si="1537"/>
        <v>-2403.96995461227</v>
      </c>
      <c r="DM83" s="60">
        <f t="shared" si="1537"/>
        <v>104966.951171957</v>
      </c>
      <c r="DN83" s="59">
        <f t="shared" si="1537"/>
        <v>-6190.05231367724</v>
      </c>
      <c r="DO83" s="59">
        <f t="shared" si="1537"/>
        <v>-27008.9258453405</v>
      </c>
      <c r="DP83" s="60">
        <f t="shared" si="1537"/>
        <v>73627.6106135776</v>
      </c>
      <c r="DQ83" s="60">
        <f t="shared" si="1537"/>
        <v>60357.1823358504</v>
      </c>
      <c r="DR83" s="60">
        <f t="shared" si="1537"/>
        <v>24101.9008411579</v>
      </c>
      <c r="DS83" s="59">
        <f t="shared" si="1537"/>
        <v>0</v>
      </c>
      <c r="DT83" s="59">
        <f t="shared" si="1537"/>
        <v>0</v>
      </c>
      <c r="DU83" s="59">
        <f t="shared" si="1537"/>
        <v>0</v>
      </c>
      <c r="DV83" s="59">
        <f t="shared" si="1537"/>
        <v>0</v>
      </c>
      <c r="DW83" s="59">
        <f t="shared" si="1537"/>
        <v>359386.792089299</v>
      </c>
      <c r="DX83" s="61">
        <f t="shared" ref="DX83:EV83" si="1538">IFERROR(CY83/CY$10,"")</f>
        <v>0.0549761311708222</v>
      </c>
      <c r="DY83" s="61">
        <f t="shared" si="1538"/>
        <v>0.0351040293689128</v>
      </c>
      <c r="DZ83" s="61">
        <f t="shared" si="1538"/>
        <v>0.0432587599336428</v>
      </c>
      <c r="EA83" s="61">
        <f t="shared" si="1538"/>
        <v>0.00647380919469064</v>
      </c>
      <c r="EB83" s="61">
        <f t="shared" si="1538"/>
        <v>0.0783603843590748</v>
      </c>
      <c r="EC83" s="61">
        <f t="shared" si="1538"/>
        <v>0.0167622863214395</v>
      </c>
      <c r="ED83" s="61">
        <f t="shared" si="1538"/>
        <v>0.0412988655610767</v>
      </c>
      <c r="EE83" s="61">
        <f t="shared" si="1538"/>
        <v>0.0888468412107665</v>
      </c>
      <c r="EF83" s="61">
        <f t="shared" si="1538"/>
        <v>-0.158233925266402</v>
      </c>
      <c r="EG83" s="61">
        <f t="shared" si="1538"/>
        <v>0.171173944117972</v>
      </c>
      <c r="EH83" s="61">
        <f t="shared" si="1538"/>
        <v>0.0490873881912135</v>
      </c>
      <c r="EI83" s="61">
        <f t="shared" si="1538"/>
        <v>-0.00215552819845957</v>
      </c>
      <c r="EJ83" s="61">
        <f t="shared" si="1538"/>
        <v>-0.520431246480916</v>
      </c>
      <c r="EK83" s="61">
        <f t="shared" si="1538"/>
        <v>-0.0159116668699487</v>
      </c>
      <c r="EL83" s="61">
        <f t="shared" si="1538"/>
        <v>0.1972836783225</v>
      </c>
      <c r="EM83" s="61">
        <f t="shared" si="1538"/>
        <v>-0.359457712026124</v>
      </c>
      <c r="EN83" s="61">
        <f t="shared" si="1538"/>
        <v>-0.81888481841592</v>
      </c>
      <c r="EO83" s="61">
        <f t="shared" si="1538"/>
        <v>0.164694479172822</v>
      </c>
      <c r="EP83" s="61">
        <f t="shared" si="1538"/>
        <v>0.187838893976392</v>
      </c>
      <c r="EQ83" s="61">
        <f t="shared" si="1538"/>
        <v>0.166965096178919</v>
      </c>
      <c r="ER83" s="61" t="str">
        <f t="shared" si="1538"/>
        <v/>
      </c>
      <c r="ES83" s="61" t="str">
        <f t="shared" si="1538"/>
        <v/>
      </c>
      <c r="ET83" s="61" t="str">
        <f t="shared" si="1538"/>
        <v/>
      </c>
      <c r="EU83" s="61" t="str">
        <f t="shared" si="1538"/>
        <v/>
      </c>
      <c r="EV83" s="62">
        <f t="shared" si="1538"/>
        <v>0.085351742801363</v>
      </c>
      <c r="EW83" s="59">
        <f t="shared" ref="EW83:FU83" si="1539">EW74-EW81-EW82</f>
        <v>23462.6037943373</v>
      </c>
      <c r="EX83" s="59">
        <f t="shared" si="1539"/>
        <v>3470.28068139248</v>
      </c>
      <c r="EY83" s="59">
        <f t="shared" si="1539"/>
        <v>16082.3581208324</v>
      </c>
      <c r="EZ83" s="59">
        <f t="shared" si="1539"/>
        <v>14703.9081863192</v>
      </c>
      <c r="FA83" s="59">
        <f t="shared" si="1539"/>
        <v>2178.19245794894</v>
      </c>
      <c r="FB83" s="59">
        <f t="shared" si="1539"/>
        <v>-5876.92737396239</v>
      </c>
      <c r="FC83" s="59">
        <f t="shared" si="1539"/>
        <v>5687.64794997049</v>
      </c>
      <c r="FD83" s="59">
        <f t="shared" si="1539"/>
        <v>9612.67432546886</v>
      </c>
      <c r="FE83" s="59">
        <f t="shared" si="1539"/>
        <v>-25681.4654382533</v>
      </c>
      <c r="FF83" s="60">
        <f t="shared" si="1539"/>
        <v>38981.8950992498</v>
      </c>
      <c r="FG83" s="59">
        <f t="shared" si="1539"/>
        <v>2232.52222342826</v>
      </c>
      <c r="FH83" s="59">
        <f t="shared" si="1539"/>
        <v>4987.91483003891</v>
      </c>
      <c r="FI83" s="59">
        <f t="shared" si="1539"/>
        <v>18.6596507918797</v>
      </c>
      <c r="FJ83" s="59">
        <f t="shared" si="1539"/>
        <v>-4962.71184520613</v>
      </c>
      <c r="FK83" s="60">
        <f t="shared" si="1539"/>
        <v>94443.3116645081</v>
      </c>
      <c r="FL83" s="59">
        <f t="shared" si="1539"/>
        <v>472.968731264013</v>
      </c>
      <c r="FM83" s="59">
        <f t="shared" si="1539"/>
        <v>6524.00636929206</v>
      </c>
      <c r="FN83" s="60">
        <f t="shared" si="1539"/>
        <v>52280.2989829913</v>
      </c>
      <c r="FO83" s="60">
        <f t="shared" si="1539"/>
        <v>43552.3770573488</v>
      </c>
      <c r="FP83" s="60">
        <f t="shared" si="1539"/>
        <v>13884.7802884487</v>
      </c>
      <c r="FQ83" s="59">
        <f t="shared" si="1539"/>
        <v>0</v>
      </c>
      <c r="FR83" s="59">
        <f t="shared" si="1539"/>
        <v>0</v>
      </c>
      <c r="FS83" s="59">
        <f t="shared" si="1539"/>
        <v>0</v>
      </c>
      <c r="FT83" s="59">
        <f t="shared" si="1539"/>
        <v>0</v>
      </c>
      <c r="FU83" s="59">
        <f t="shared" si="1539"/>
        <v>296055.295756211</v>
      </c>
      <c r="FV83" s="61">
        <f t="shared" ref="FV83:GT83" si="1540">IFERROR(EW83/EW$10,"")</f>
        <v>0.0754385360372766</v>
      </c>
      <c r="FW83" s="61">
        <f t="shared" si="1540"/>
        <v>0.10169559085319</v>
      </c>
      <c r="FX83" s="61">
        <f t="shared" si="1540"/>
        <v>0.0557302079029102</v>
      </c>
      <c r="FY83" s="61">
        <f t="shared" si="1540"/>
        <v>0.0494496562138473</v>
      </c>
      <c r="FZ83" s="61">
        <f t="shared" si="1540"/>
        <v>0.0289317190464127</v>
      </c>
      <c r="GA83" s="61">
        <f t="shared" si="1540"/>
        <v>-0.0304250708475572</v>
      </c>
      <c r="GB83" s="61">
        <f t="shared" si="1540"/>
        <v>0.0127718499222165</v>
      </c>
      <c r="GC83" s="61">
        <f t="shared" si="1540"/>
        <v>0.17546387472825</v>
      </c>
      <c r="GD83" s="61">
        <f t="shared" si="1540"/>
        <v>-0.312456235971956</v>
      </c>
      <c r="GE83" s="61">
        <f t="shared" si="1540"/>
        <v>0.107049184125355</v>
      </c>
      <c r="GF83" s="61">
        <f t="shared" si="1540"/>
        <v>0.0486455476296346</v>
      </c>
      <c r="GG83" s="61">
        <f t="shared" si="1540"/>
        <v>0.0896921953337848</v>
      </c>
      <c r="GH83" s="61">
        <f t="shared" si="1540"/>
        <v>0.210131202611258</v>
      </c>
      <c r="GI83" s="61">
        <f t="shared" si="1540"/>
        <v>-0.0348578432819368</v>
      </c>
      <c r="GJ83" s="61">
        <f t="shared" si="1540"/>
        <v>0.182582230535888</v>
      </c>
      <c r="GK83" s="61">
        <f t="shared" si="1540"/>
        <v>0.214842233264143</v>
      </c>
      <c r="GL83" s="61">
        <f t="shared" si="1540"/>
        <v>0.0678548503512049</v>
      </c>
      <c r="GM83" s="61">
        <f t="shared" si="1540"/>
        <v>0.134182370721468</v>
      </c>
      <c r="GN83" s="61">
        <f t="shared" si="1540"/>
        <v>0.128326210043032</v>
      </c>
      <c r="GO83" s="61">
        <f t="shared" si="1540"/>
        <v>0.105583965282813</v>
      </c>
      <c r="GP83" s="61" t="str">
        <f t="shared" si="1540"/>
        <v/>
      </c>
      <c r="GQ83" s="61" t="str">
        <f t="shared" si="1540"/>
        <v/>
      </c>
      <c r="GR83" s="61" t="str">
        <f t="shared" si="1540"/>
        <v/>
      </c>
      <c r="GS83" s="61" t="str">
        <f t="shared" si="1540"/>
        <v/>
      </c>
      <c r="GT83" s="62">
        <f t="shared" si="1540"/>
        <v>0.0765780827758546</v>
      </c>
      <c r="GU83" s="59">
        <f t="shared" ref="GU83:HS83" si="1541">GU74-GU81-GU82</f>
        <v>13304.9404455718</v>
      </c>
      <c r="GV83" s="59">
        <f t="shared" si="1541"/>
        <v>-2463.51306720957</v>
      </c>
      <c r="GW83" s="59">
        <f t="shared" si="1541"/>
        <v>11950.188226001</v>
      </c>
      <c r="GX83" s="59">
        <f t="shared" si="1541"/>
        <v>19453.4626047746</v>
      </c>
      <c r="GY83" s="59">
        <f t="shared" si="1541"/>
        <v>-2434.0142884436</v>
      </c>
      <c r="GZ83" s="59">
        <f t="shared" si="1541"/>
        <v>-7142.53756531426</v>
      </c>
      <c r="HA83" s="59">
        <f t="shared" si="1541"/>
        <v>10459.2499007197</v>
      </c>
      <c r="HB83" s="59">
        <f t="shared" si="1541"/>
        <v>-421.400487730821</v>
      </c>
      <c r="HC83" s="59">
        <f t="shared" si="1541"/>
        <v>5779.96039999976</v>
      </c>
      <c r="HD83" s="60">
        <f t="shared" si="1541"/>
        <v>59690.9200820398</v>
      </c>
      <c r="HE83" s="59">
        <f t="shared" si="1541"/>
        <v>4867.60812963137</v>
      </c>
      <c r="HF83" s="59">
        <f t="shared" si="1541"/>
        <v>7914.56247282551</v>
      </c>
      <c r="HG83" s="59">
        <f t="shared" si="1541"/>
        <v>0</v>
      </c>
      <c r="HH83" s="59">
        <f t="shared" si="1541"/>
        <v>-2401.43260561165</v>
      </c>
      <c r="HI83" s="60">
        <f t="shared" si="1541"/>
        <v>82264.9728131678</v>
      </c>
      <c r="HJ83" s="59">
        <f t="shared" si="1541"/>
        <v>21.7596668462751</v>
      </c>
      <c r="HK83" s="59">
        <f t="shared" si="1541"/>
        <v>7440.76511749121</v>
      </c>
      <c r="HL83" s="60">
        <f t="shared" si="1541"/>
        <v>72918.0811695957</v>
      </c>
      <c r="HM83" s="60">
        <f t="shared" si="1541"/>
        <v>49469.5733036454</v>
      </c>
      <c r="HN83" s="60">
        <f t="shared" si="1541"/>
        <v>16009.5892851683</v>
      </c>
      <c r="HO83" s="59">
        <f t="shared" si="1541"/>
        <v>-3199.50254576931</v>
      </c>
      <c r="HP83" s="60">
        <f t="shared" si="1541"/>
        <v>-464.170216076054</v>
      </c>
      <c r="HQ83" s="59">
        <f t="shared" si="1541"/>
        <v>0</v>
      </c>
      <c r="HR83" s="59">
        <f t="shared" si="1541"/>
        <v>0</v>
      </c>
      <c r="HS83" s="59">
        <f t="shared" si="1541"/>
        <v>343019.062841323</v>
      </c>
      <c r="HT83" s="61">
        <f t="shared" ref="HT83:IR83" si="1542">IFERROR(GU83/GU$10,"")</f>
        <v>0.049971320148175</v>
      </c>
      <c r="HU83" s="61">
        <f t="shared" si="1542"/>
        <v>-0.107746278528865</v>
      </c>
      <c r="HV83" s="61">
        <f t="shared" si="1542"/>
        <v>0.0581950839223249</v>
      </c>
      <c r="HW83" s="61">
        <f t="shared" si="1542"/>
        <v>0.0730785915388745</v>
      </c>
      <c r="HX83" s="61">
        <f t="shared" si="1542"/>
        <v>-0.0605242525384126</v>
      </c>
      <c r="HY83" s="61">
        <f t="shared" si="1542"/>
        <v>-0.0400542343836078</v>
      </c>
      <c r="HZ83" s="61">
        <f t="shared" si="1542"/>
        <v>0.0223347732338385</v>
      </c>
      <c r="IA83" s="61">
        <f t="shared" si="1542"/>
        <v>-0.0315362874731204</v>
      </c>
      <c r="IB83" s="61">
        <f t="shared" si="1542"/>
        <v>0.0423220216826411</v>
      </c>
      <c r="IC83" s="61">
        <f t="shared" si="1542"/>
        <v>0.153505616876646</v>
      </c>
      <c r="ID83" s="61">
        <f t="shared" si="1542"/>
        <v>0.102507511356787</v>
      </c>
      <c r="IE83" s="61">
        <f t="shared" si="1542"/>
        <v>0.175284290134138</v>
      </c>
      <c r="IF83" s="61" t="str">
        <f t="shared" si="1542"/>
        <v/>
      </c>
      <c r="IG83" s="61">
        <f t="shared" si="1542"/>
        <v>-0.0185315129494011</v>
      </c>
      <c r="IH83" s="61">
        <f t="shared" si="1542"/>
        <v>0.155357560672575</v>
      </c>
      <c r="II83" s="61">
        <f t="shared" si="1542"/>
        <v>0.0708783936360754</v>
      </c>
      <c r="IJ83" s="61">
        <f t="shared" si="1542"/>
        <v>0.0913726346406349</v>
      </c>
      <c r="IK83" s="61">
        <f t="shared" si="1542"/>
        <v>0.17013070443896</v>
      </c>
      <c r="IL83" s="61">
        <f t="shared" si="1542"/>
        <v>0.155112518543098</v>
      </c>
      <c r="IM83" s="61">
        <f t="shared" si="1542"/>
        <v>0.111840115285379</v>
      </c>
      <c r="IN83" s="61">
        <f t="shared" si="1542"/>
        <v>-7.36228668086267</v>
      </c>
      <c r="IO83" s="61">
        <f t="shared" si="1542"/>
        <v>-0.00427687804795321</v>
      </c>
      <c r="IP83" s="61" t="str">
        <f t="shared" si="1542"/>
        <v/>
      </c>
      <c r="IQ83" s="61" t="str">
        <f t="shared" si="1542"/>
        <v/>
      </c>
      <c r="IR83" s="62">
        <f t="shared" si="1542"/>
        <v>0.0898096096375484</v>
      </c>
      <c r="IS83" s="59">
        <f t="shared" ref="IS83:JQ83" si="1543">IS74-IS81-IS82</f>
        <v>7849.6913208303</v>
      </c>
      <c r="IT83" s="59">
        <f t="shared" si="1543"/>
        <v>-1342.80516267416</v>
      </c>
      <c r="IU83" s="59">
        <f t="shared" si="1543"/>
        <v>11536.8949214343</v>
      </c>
      <c r="IV83" s="59">
        <f t="shared" si="1543"/>
        <v>21516.1455624403</v>
      </c>
      <c r="IW83" s="59">
        <f t="shared" si="1543"/>
        <v>-1276.30195402609</v>
      </c>
      <c r="IX83" s="59">
        <f t="shared" si="1543"/>
        <v>-8002.06860687513</v>
      </c>
      <c r="IY83" s="59">
        <f t="shared" si="1543"/>
        <v>14183.0054497091</v>
      </c>
      <c r="IZ83" s="59">
        <f t="shared" si="1543"/>
        <v>1479.27779474859</v>
      </c>
      <c r="JA83" s="59">
        <f t="shared" si="1543"/>
        <v>2071.68157565039</v>
      </c>
      <c r="JB83" s="60">
        <f t="shared" si="1543"/>
        <v>38775.304239048</v>
      </c>
      <c r="JC83" s="59">
        <f t="shared" si="1543"/>
        <v>4945.2198796164</v>
      </c>
      <c r="JD83" s="59">
        <f t="shared" si="1543"/>
        <v>993.855606484977</v>
      </c>
      <c r="JE83" s="59">
        <f t="shared" si="1543"/>
        <v>0</v>
      </c>
      <c r="JF83" s="59">
        <f t="shared" si="1543"/>
        <v>-9085.68328097425</v>
      </c>
      <c r="JG83" s="60">
        <f t="shared" si="1543"/>
        <v>77789.9686900039</v>
      </c>
      <c r="JH83" s="59">
        <f t="shared" si="1543"/>
        <v>0</v>
      </c>
      <c r="JI83" s="59">
        <f t="shared" si="1543"/>
        <v>-14546.5116774846</v>
      </c>
      <c r="JJ83" s="60">
        <f t="shared" si="1543"/>
        <v>69982.9963581516</v>
      </c>
      <c r="JK83" s="60">
        <f t="shared" si="1543"/>
        <v>32322.6363868577</v>
      </c>
      <c r="JL83" s="60">
        <f t="shared" si="1543"/>
        <v>20125.1864344607</v>
      </c>
      <c r="JM83" s="59">
        <f t="shared" si="1543"/>
        <v>-5466.07705921695</v>
      </c>
      <c r="JN83" s="60">
        <f t="shared" si="1543"/>
        <v>18328.7008790237</v>
      </c>
      <c r="JO83" s="59">
        <f t="shared" si="1543"/>
        <v>-5446.35927548603</v>
      </c>
      <c r="JP83" s="59">
        <f t="shared" si="1543"/>
        <v>0</v>
      </c>
      <c r="JQ83" s="59">
        <f t="shared" si="1543"/>
        <v>276734.758081724</v>
      </c>
      <c r="JR83" s="61">
        <f t="shared" ref="JR83:KP83" si="1544">IFERROR(IS83/IS$10,"")</f>
        <v>0.0324180001760568</v>
      </c>
      <c r="JS83" s="61">
        <f t="shared" si="1544"/>
        <v>-0.071653573416037</v>
      </c>
      <c r="JT83" s="61">
        <f t="shared" si="1544"/>
        <v>0.0685323914668345</v>
      </c>
      <c r="JU83" s="61">
        <f t="shared" si="1544"/>
        <v>0.104106032808185</v>
      </c>
      <c r="JV83" s="61">
        <f t="shared" si="1544"/>
        <v>-0.0343784852917539</v>
      </c>
      <c r="JW83" s="61">
        <f t="shared" si="1544"/>
        <v>-0.0399308606562376</v>
      </c>
      <c r="JX83" s="61">
        <f t="shared" si="1544"/>
        <v>0.0333913448568124</v>
      </c>
      <c r="JY83" s="61">
        <f t="shared" si="1544"/>
        <v>0.106610082508101</v>
      </c>
      <c r="JZ83" s="61">
        <f t="shared" si="1544"/>
        <v>0.0159772912959845</v>
      </c>
      <c r="KA83" s="61">
        <f t="shared" si="1544"/>
        <v>0.115106019126433</v>
      </c>
      <c r="KB83" s="61">
        <f t="shared" si="1544"/>
        <v>0.137897665230487</v>
      </c>
      <c r="KC83" s="61">
        <f t="shared" si="1544"/>
        <v>0.0403170502813264</v>
      </c>
      <c r="KD83" s="61" t="str">
        <f t="shared" si="1544"/>
        <v/>
      </c>
      <c r="KE83" s="61">
        <f t="shared" si="1544"/>
        <v>-0.0741467262008084</v>
      </c>
      <c r="KF83" s="61">
        <f t="shared" si="1544"/>
        <v>0.189847326690364</v>
      </c>
      <c r="KG83" s="61" t="str">
        <f t="shared" si="1544"/>
        <v/>
      </c>
      <c r="KH83" s="61">
        <f t="shared" si="1544"/>
        <v>-0.148740714538559</v>
      </c>
      <c r="KI83" s="61">
        <f t="shared" si="1544"/>
        <v>0.177968101634275</v>
      </c>
      <c r="KJ83" s="61">
        <f t="shared" si="1544"/>
        <v>0.146331975210783</v>
      </c>
      <c r="KK83" s="61">
        <f t="shared" si="1544"/>
        <v>0.104271487561141</v>
      </c>
      <c r="KL83" s="61">
        <f t="shared" si="1544"/>
        <v>-0.809563715471387</v>
      </c>
      <c r="KM83" s="61">
        <f t="shared" si="1544"/>
        <v>0.173540291839374</v>
      </c>
      <c r="KN83" s="61">
        <f t="shared" si="1544"/>
        <v>-0.189096827975804</v>
      </c>
      <c r="KO83" s="61" t="str">
        <f t="shared" si="1544"/>
        <v/>
      </c>
      <c r="KP83" s="62">
        <f t="shared" si="1544"/>
        <v>0.0809764692687399</v>
      </c>
      <c r="KQ83" s="59">
        <f t="shared" ref="KQ83:LO83" si="1545">KQ74-KQ81-KQ82</f>
        <v>0</v>
      </c>
      <c r="KR83" s="59">
        <f t="shared" si="1545"/>
        <v>0</v>
      </c>
      <c r="KS83" s="59">
        <f t="shared" si="1545"/>
        <v>0</v>
      </c>
      <c r="KT83" s="59">
        <f t="shared" si="1545"/>
        <v>0</v>
      </c>
      <c r="KU83" s="59">
        <f t="shared" si="1545"/>
        <v>0</v>
      </c>
      <c r="KV83" s="59">
        <f t="shared" si="1545"/>
        <v>0</v>
      </c>
      <c r="KW83" s="59">
        <f t="shared" si="1545"/>
        <v>0</v>
      </c>
      <c r="KX83" s="59">
        <f t="shared" si="1545"/>
        <v>0</v>
      </c>
      <c r="KY83" s="59">
        <f t="shared" si="1545"/>
        <v>0</v>
      </c>
      <c r="KZ83" s="59">
        <f t="shared" si="1545"/>
        <v>0</v>
      </c>
      <c r="LA83" s="59">
        <f t="shared" si="1545"/>
        <v>0</v>
      </c>
      <c r="LB83" s="59">
        <f t="shared" si="1545"/>
        <v>0</v>
      </c>
      <c r="LC83" s="59">
        <f t="shared" si="1545"/>
        <v>0</v>
      </c>
      <c r="LD83" s="59">
        <f t="shared" si="1545"/>
        <v>0</v>
      </c>
      <c r="LE83" s="59">
        <f t="shared" si="1545"/>
        <v>0</v>
      </c>
      <c r="LF83" s="59">
        <f t="shared" si="1545"/>
        <v>0</v>
      </c>
      <c r="LG83" s="59">
        <f t="shared" si="1545"/>
        <v>0</v>
      </c>
      <c r="LH83" s="59">
        <f t="shared" si="1545"/>
        <v>0</v>
      </c>
      <c r="LI83" s="59">
        <f t="shared" si="1545"/>
        <v>0</v>
      </c>
      <c r="LJ83" s="59">
        <f t="shared" si="1545"/>
        <v>0</v>
      </c>
      <c r="LK83" s="59">
        <f t="shared" si="1545"/>
        <v>0</v>
      </c>
      <c r="LL83" s="59">
        <f t="shared" si="1545"/>
        <v>0</v>
      </c>
      <c r="LM83" s="59">
        <f t="shared" si="1545"/>
        <v>0</v>
      </c>
      <c r="LN83" s="59">
        <f t="shared" si="1545"/>
        <v>0</v>
      </c>
      <c r="LO83" s="59">
        <f t="shared" si="1545"/>
        <v>0</v>
      </c>
      <c r="LP83" s="61" t="str">
        <f t="shared" ref="LP83:MN83" si="1546">IFERROR(KQ83/KQ$10,"")</f>
        <v/>
      </c>
      <c r="LQ83" s="61" t="str">
        <f t="shared" si="1546"/>
        <v/>
      </c>
      <c r="LR83" s="61" t="str">
        <f t="shared" si="1546"/>
        <v/>
      </c>
      <c r="LS83" s="61" t="str">
        <f t="shared" si="1546"/>
        <v/>
      </c>
      <c r="LT83" s="61" t="str">
        <f t="shared" si="1546"/>
        <v/>
      </c>
      <c r="LU83" s="61" t="str">
        <f t="shared" si="1546"/>
        <v/>
      </c>
      <c r="LV83" s="61" t="str">
        <f t="shared" si="1546"/>
        <v/>
      </c>
      <c r="LW83" s="61" t="str">
        <f t="shared" si="1546"/>
        <v/>
      </c>
      <c r="LX83" s="61" t="str">
        <f t="shared" si="1546"/>
        <v/>
      </c>
      <c r="LY83" s="61" t="str">
        <f t="shared" si="1546"/>
        <v/>
      </c>
      <c r="LZ83" s="61" t="str">
        <f t="shared" si="1546"/>
        <v/>
      </c>
      <c r="MA83" s="61" t="str">
        <f t="shared" si="1546"/>
        <v/>
      </c>
      <c r="MB83" s="61" t="str">
        <f t="shared" si="1546"/>
        <v/>
      </c>
      <c r="MC83" s="61" t="str">
        <f t="shared" si="1546"/>
        <v/>
      </c>
      <c r="MD83" s="61" t="str">
        <f t="shared" si="1546"/>
        <v/>
      </c>
      <c r="ME83" s="61" t="str">
        <f t="shared" si="1546"/>
        <v/>
      </c>
      <c r="MF83" s="61" t="str">
        <f t="shared" si="1546"/>
        <v/>
      </c>
      <c r="MG83" s="61" t="str">
        <f t="shared" si="1546"/>
        <v/>
      </c>
      <c r="MH83" s="61" t="str">
        <f t="shared" si="1546"/>
        <v/>
      </c>
      <c r="MI83" s="61" t="str">
        <f t="shared" si="1546"/>
        <v/>
      </c>
      <c r="MJ83" s="61" t="str">
        <f t="shared" si="1546"/>
        <v/>
      </c>
      <c r="MK83" s="61" t="str">
        <f t="shared" si="1546"/>
        <v/>
      </c>
      <c r="ML83" s="61" t="str">
        <f t="shared" si="1546"/>
        <v/>
      </c>
      <c r="MM83" s="61" t="str">
        <f t="shared" si="1546"/>
        <v/>
      </c>
      <c r="MN83" s="62" t="str">
        <f t="shared" si="1546"/>
        <v/>
      </c>
      <c r="MO83" s="59">
        <f t="shared" ref="MO83:NM83" si="1547">MO74-MO81-MO82</f>
        <v>0</v>
      </c>
      <c r="MP83" s="59">
        <f t="shared" si="1547"/>
        <v>0</v>
      </c>
      <c r="MQ83" s="59">
        <f t="shared" si="1547"/>
        <v>0</v>
      </c>
      <c r="MR83" s="59">
        <f t="shared" si="1547"/>
        <v>0</v>
      </c>
      <c r="MS83" s="59">
        <f t="shared" si="1547"/>
        <v>0</v>
      </c>
      <c r="MT83" s="59">
        <f t="shared" si="1547"/>
        <v>0</v>
      </c>
      <c r="MU83" s="59">
        <f t="shared" si="1547"/>
        <v>0</v>
      </c>
      <c r="MV83" s="59">
        <f t="shared" si="1547"/>
        <v>0</v>
      </c>
      <c r="MW83" s="59">
        <f t="shared" si="1547"/>
        <v>0</v>
      </c>
      <c r="MX83" s="59">
        <f t="shared" si="1547"/>
        <v>0</v>
      </c>
      <c r="MY83" s="59">
        <f t="shared" si="1547"/>
        <v>0</v>
      </c>
      <c r="MZ83" s="59">
        <f t="shared" si="1547"/>
        <v>0</v>
      </c>
      <c r="NA83" s="59">
        <f t="shared" si="1547"/>
        <v>0</v>
      </c>
      <c r="NB83" s="59">
        <f t="shared" si="1547"/>
        <v>0</v>
      </c>
      <c r="NC83" s="59">
        <f t="shared" si="1547"/>
        <v>0</v>
      </c>
      <c r="ND83" s="59">
        <f t="shared" si="1547"/>
        <v>0</v>
      </c>
      <c r="NE83" s="59">
        <f t="shared" si="1547"/>
        <v>0</v>
      </c>
      <c r="NF83" s="59">
        <f t="shared" si="1547"/>
        <v>0</v>
      </c>
      <c r="NG83" s="59">
        <f t="shared" si="1547"/>
        <v>0</v>
      </c>
      <c r="NH83" s="59">
        <f t="shared" si="1547"/>
        <v>0</v>
      </c>
      <c r="NI83" s="59">
        <f t="shared" si="1547"/>
        <v>0</v>
      </c>
      <c r="NJ83" s="59">
        <f t="shared" si="1547"/>
        <v>0</v>
      </c>
      <c r="NK83" s="59">
        <f t="shared" si="1547"/>
        <v>0</v>
      </c>
      <c r="NL83" s="59">
        <f t="shared" si="1547"/>
        <v>0</v>
      </c>
      <c r="NM83" s="59">
        <f t="shared" si="1547"/>
        <v>0</v>
      </c>
      <c r="NN83" s="61" t="str">
        <f t="shared" ref="NN83:OL83" si="1548">IFERROR(MO83/MO$10,"")</f>
        <v/>
      </c>
      <c r="NO83" s="61" t="str">
        <f t="shared" si="1548"/>
        <v/>
      </c>
      <c r="NP83" s="61" t="str">
        <f t="shared" si="1548"/>
        <v/>
      </c>
      <c r="NQ83" s="61" t="str">
        <f t="shared" si="1548"/>
        <v/>
      </c>
      <c r="NR83" s="61" t="str">
        <f t="shared" si="1548"/>
        <v/>
      </c>
      <c r="NS83" s="61" t="str">
        <f t="shared" si="1548"/>
        <v/>
      </c>
      <c r="NT83" s="61" t="str">
        <f t="shared" si="1548"/>
        <v/>
      </c>
      <c r="NU83" s="61" t="str">
        <f t="shared" si="1548"/>
        <v/>
      </c>
      <c r="NV83" s="61" t="str">
        <f t="shared" si="1548"/>
        <v/>
      </c>
      <c r="NW83" s="61" t="str">
        <f t="shared" si="1548"/>
        <v/>
      </c>
      <c r="NX83" s="61" t="str">
        <f t="shared" si="1548"/>
        <v/>
      </c>
      <c r="NY83" s="61" t="str">
        <f t="shared" si="1548"/>
        <v/>
      </c>
      <c r="NZ83" s="61" t="str">
        <f t="shared" si="1548"/>
        <v/>
      </c>
      <c r="OA83" s="61" t="str">
        <f t="shared" si="1548"/>
        <v/>
      </c>
      <c r="OB83" s="61" t="str">
        <f t="shared" si="1548"/>
        <v/>
      </c>
      <c r="OC83" s="61" t="str">
        <f t="shared" si="1548"/>
        <v/>
      </c>
      <c r="OD83" s="61" t="str">
        <f t="shared" si="1548"/>
        <v/>
      </c>
      <c r="OE83" s="61" t="str">
        <f t="shared" si="1548"/>
        <v/>
      </c>
      <c r="OF83" s="61" t="str">
        <f t="shared" si="1548"/>
        <v/>
      </c>
      <c r="OG83" s="61" t="str">
        <f t="shared" si="1548"/>
        <v/>
      </c>
      <c r="OH83" s="61" t="str">
        <f t="shared" si="1548"/>
        <v/>
      </c>
      <c r="OI83" s="61" t="str">
        <f t="shared" si="1548"/>
        <v/>
      </c>
      <c r="OJ83" s="61" t="str">
        <f t="shared" si="1548"/>
        <v/>
      </c>
      <c r="OK83" s="61" t="str">
        <f t="shared" si="1548"/>
        <v/>
      </c>
      <c r="OL83" s="62" t="str">
        <f t="shared" si="1548"/>
        <v/>
      </c>
      <c r="OM83" s="59">
        <f t="shared" ref="OM83:PK83" si="1549">OM74-OM81-OM82</f>
        <v>0</v>
      </c>
      <c r="ON83" s="59">
        <f t="shared" si="1549"/>
        <v>0</v>
      </c>
      <c r="OO83" s="59">
        <f t="shared" si="1549"/>
        <v>0</v>
      </c>
      <c r="OP83" s="59">
        <f t="shared" si="1549"/>
        <v>0</v>
      </c>
      <c r="OQ83" s="59">
        <f t="shared" si="1549"/>
        <v>0</v>
      </c>
      <c r="OR83" s="59">
        <f t="shared" si="1549"/>
        <v>0</v>
      </c>
      <c r="OS83" s="59">
        <f t="shared" si="1549"/>
        <v>0</v>
      </c>
      <c r="OT83" s="59">
        <f t="shared" si="1549"/>
        <v>0</v>
      </c>
      <c r="OU83" s="59">
        <f t="shared" si="1549"/>
        <v>0</v>
      </c>
      <c r="OV83" s="59">
        <f t="shared" si="1549"/>
        <v>0</v>
      </c>
      <c r="OW83" s="59">
        <f t="shared" si="1549"/>
        <v>0</v>
      </c>
      <c r="OX83" s="59">
        <f t="shared" si="1549"/>
        <v>0</v>
      </c>
      <c r="OY83" s="59">
        <f t="shared" si="1549"/>
        <v>0</v>
      </c>
      <c r="OZ83" s="59">
        <f t="shared" si="1549"/>
        <v>0</v>
      </c>
      <c r="PA83" s="59">
        <f t="shared" si="1549"/>
        <v>0</v>
      </c>
      <c r="PB83" s="59">
        <f t="shared" si="1549"/>
        <v>0</v>
      </c>
      <c r="PC83" s="59">
        <f t="shared" si="1549"/>
        <v>0</v>
      </c>
      <c r="PD83" s="59">
        <f t="shared" si="1549"/>
        <v>0</v>
      </c>
      <c r="PE83" s="59">
        <f t="shared" si="1549"/>
        <v>0</v>
      </c>
      <c r="PF83" s="59">
        <f t="shared" si="1549"/>
        <v>0</v>
      </c>
      <c r="PG83" s="59">
        <f t="shared" si="1549"/>
        <v>0</v>
      </c>
      <c r="PH83" s="59">
        <f t="shared" si="1549"/>
        <v>0</v>
      </c>
      <c r="PI83" s="59">
        <f t="shared" si="1549"/>
        <v>0</v>
      </c>
      <c r="PJ83" s="59">
        <f t="shared" si="1549"/>
        <v>0</v>
      </c>
      <c r="PK83" s="59">
        <f t="shared" si="1549"/>
        <v>0</v>
      </c>
      <c r="PL83" s="61" t="str">
        <f t="shared" ref="PL83:QJ83" si="1550">IFERROR(OM83/OM$10,"")</f>
        <v/>
      </c>
      <c r="PM83" s="61" t="str">
        <f t="shared" si="1550"/>
        <v/>
      </c>
      <c r="PN83" s="61" t="str">
        <f t="shared" si="1550"/>
        <v/>
      </c>
      <c r="PO83" s="61" t="str">
        <f t="shared" si="1550"/>
        <v/>
      </c>
      <c r="PP83" s="61" t="str">
        <f t="shared" si="1550"/>
        <v/>
      </c>
      <c r="PQ83" s="61" t="str">
        <f t="shared" si="1550"/>
        <v/>
      </c>
      <c r="PR83" s="61" t="str">
        <f t="shared" si="1550"/>
        <v/>
      </c>
      <c r="PS83" s="61" t="str">
        <f t="shared" si="1550"/>
        <v/>
      </c>
      <c r="PT83" s="61" t="str">
        <f t="shared" si="1550"/>
        <v/>
      </c>
      <c r="PU83" s="61" t="str">
        <f t="shared" si="1550"/>
        <v/>
      </c>
      <c r="PV83" s="61" t="str">
        <f t="shared" si="1550"/>
        <v/>
      </c>
      <c r="PW83" s="61" t="str">
        <f t="shared" si="1550"/>
        <v/>
      </c>
      <c r="PX83" s="61" t="str">
        <f t="shared" si="1550"/>
        <v/>
      </c>
      <c r="PY83" s="61" t="str">
        <f t="shared" si="1550"/>
        <v/>
      </c>
      <c r="PZ83" s="61" t="str">
        <f t="shared" si="1550"/>
        <v/>
      </c>
      <c r="QA83" s="61" t="str">
        <f t="shared" si="1550"/>
        <v/>
      </c>
      <c r="QB83" s="61" t="str">
        <f t="shared" si="1550"/>
        <v/>
      </c>
      <c r="QC83" s="61" t="str">
        <f t="shared" si="1550"/>
        <v/>
      </c>
      <c r="QD83" s="61" t="str">
        <f t="shared" si="1550"/>
        <v/>
      </c>
      <c r="QE83" s="61" t="str">
        <f t="shared" si="1550"/>
        <v/>
      </c>
      <c r="QF83" s="61" t="str">
        <f t="shared" si="1550"/>
        <v/>
      </c>
      <c r="QG83" s="61" t="str">
        <f t="shared" si="1550"/>
        <v/>
      </c>
      <c r="QH83" s="61" t="str">
        <f t="shared" si="1550"/>
        <v/>
      </c>
      <c r="QI83" s="61" t="str">
        <f t="shared" si="1550"/>
        <v/>
      </c>
      <c r="QJ83" s="62" t="str">
        <f t="shared" si="1550"/>
        <v/>
      </c>
      <c r="QK83" s="59">
        <f t="shared" ref="QK83:RI83" si="1551">QK74-QK81-QK82</f>
        <v>0</v>
      </c>
      <c r="QL83" s="59">
        <f t="shared" si="1551"/>
        <v>0</v>
      </c>
      <c r="QM83" s="59">
        <f t="shared" si="1551"/>
        <v>0</v>
      </c>
      <c r="QN83" s="59">
        <f t="shared" si="1551"/>
        <v>0</v>
      </c>
      <c r="QO83" s="59">
        <f t="shared" si="1551"/>
        <v>0</v>
      </c>
      <c r="QP83" s="59">
        <f t="shared" si="1551"/>
        <v>0</v>
      </c>
      <c r="QQ83" s="59">
        <f t="shared" si="1551"/>
        <v>0</v>
      </c>
      <c r="QR83" s="59">
        <f t="shared" si="1551"/>
        <v>0</v>
      </c>
      <c r="QS83" s="59">
        <f t="shared" si="1551"/>
        <v>0</v>
      </c>
      <c r="QT83" s="59">
        <f t="shared" si="1551"/>
        <v>0</v>
      </c>
      <c r="QU83" s="59">
        <f t="shared" si="1551"/>
        <v>0</v>
      </c>
      <c r="QV83" s="59">
        <f t="shared" si="1551"/>
        <v>0</v>
      </c>
      <c r="QW83" s="59">
        <f t="shared" si="1551"/>
        <v>0</v>
      </c>
      <c r="QX83" s="59">
        <f t="shared" si="1551"/>
        <v>0</v>
      </c>
      <c r="QY83" s="59">
        <f t="shared" si="1551"/>
        <v>0</v>
      </c>
      <c r="QZ83" s="59">
        <f t="shared" si="1551"/>
        <v>0</v>
      </c>
      <c r="RA83" s="59">
        <f t="shared" si="1551"/>
        <v>0</v>
      </c>
      <c r="RB83" s="59">
        <f t="shared" si="1551"/>
        <v>0</v>
      </c>
      <c r="RC83" s="59">
        <f t="shared" si="1551"/>
        <v>0</v>
      </c>
      <c r="RD83" s="59">
        <f t="shared" si="1551"/>
        <v>0</v>
      </c>
      <c r="RE83" s="59">
        <f t="shared" si="1551"/>
        <v>0</v>
      </c>
      <c r="RF83" s="59">
        <f t="shared" si="1551"/>
        <v>0</v>
      </c>
      <c r="RG83" s="59">
        <f t="shared" si="1551"/>
        <v>0</v>
      </c>
      <c r="RH83" s="59">
        <f t="shared" si="1551"/>
        <v>0</v>
      </c>
      <c r="RI83" s="59">
        <f t="shared" si="1551"/>
        <v>0</v>
      </c>
      <c r="RJ83" s="61" t="str">
        <f t="shared" ref="RJ83:SH83" si="1552">IFERROR(QK83/QK$10,"")</f>
        <v/>
      </c>
      <c r="RK83" s="61" t="str">
        <f t="shared" si="1552"/>
        <v/>
      </c>
      <c r="RL83" s="61" t="str">
        <f t="shared" si="1552"/>
        <v/>
      </c>
      <c r="RM83" s="61" t="str">
        <f t="shared" si="1552"/>
        <v/>
      </c>
      <c r="RN83" s="61" t="str">
        <f t="shared" si="1552"/>
        <v/>
      </c>
      <c r="RO83" s="61" t="str">
        <f t="shared" si="1552"/>
        <v/>
      </c>
      <c r="RP83" s="61" t="str">
        <f t="shared" si="1552"/>
        <v/>
      </c>
      <c r="RQ83" s="61" t="str">
        <f t="shared" si="1552"/>
        <v/>
      </c>
      <c r="RR83" s="61" t="str">
        <f t="shared" si="1552"/>
        <v/>
      </c>
      <c r="RS83" s="61" t="str">
        <f t="shared" si="1552"/>
        <v/>
      </c>
      <c r="RT83" s="61" t="str">
        <f t="shared" si="1552"/>
        <v/>
      </c>
      <c r="RU83" s="61" t="str">
        <f t="shared" si="1552"/>
        <v/>
      </c>
      <c r="RV83" s="61" t="str">
        <f t="shared" si="1552"/>
        <v/>
      </c>
      <c r="RW83" s="61" t="str">
        <f t="shared" si="1552"/>
        <v/>
      </c>
      <c r="RX83" s="61" t="str">
        <f t="shared" si="1552"/>
        <v/>
      </c>
      <c r="RY83" s="61" t="str">
        <f t="shared" si="1552"/>
        <v/>
      </c>
      <c r="RZ83" s="61" t="str">
        <f t="shared" si="1552"/>
        <v/>
      </c>
      <c r="SA83" s="61" t="str">
        <f t="shared" si="1552"/>
        <v/>
      </c>
      <c r="SB83" s="61" t="str">
        <f t="shared" si="1552"/>
        <v/>
      </c>
      <c r="SC83" s="61" t="str">
        <f t="shared" si="1552"/>
        <v/>
      </c>
      <c r="SD83" s="61" t="str">
        <f t="shared" si="1552"/>
        <v/>
      </c>
      <c r="SE83" s="61" t="str">
        <f t="shared" si="1552"/>
        <v/>
      </c>
      <c r="SF83" s="61" t="str">
        <f t="shared" si="1552"/>
        <v/>
      </c>
      <c r="SG83" s="61" t="str">
        <f t="shared" si="1552"/>
        <v/>
      </c>
      <c r="SH83" s="62" t="str">
        <f t="shared" si="1552"/>
        <v/>
      </c>
      <c r="SI83" s="59">
        <f t="shared" ref="SI83:TG83" si="1553">SI74-SI81-SI82</f>
        <v>0</v>
      </c>
      <c r="SJ83" s="59">
        <f t="shared" si="1553"/>
        <v>0</v>
      </c>
      <c r="SK83" s="59">
        <f t="shared" si="1553"/>
        <v>0</v>
      </c>
      <c r="SL83" s="59">
        <f t="shared" si="1553"/>
        <v>0</v>
      </c>
      <c r="SM83" s="59">
        <f t="shared" si="1553"/>
        <v>0</v>
      </c>
      <c r="SN83" s="59">
        <f t="shared" si="1553"/>
        <v>0</v>
      </c>
      <c r="SO83" s="59">
        <f t="shared" si="1553"/>
        <v>0</v>
      </c>
      <c r="SP83" s="59">
        <f t="shared" si="1553"/>
        <v>0</v>
      </c>
      <c r="SQ83" s="59">
        <f t="shared" si="1553"/>
        <v>0</v>
      </c>
      <c r="SR83" s="59">
        <f t="shared" si="1553"/>
        <v>0</v>
      </c>
      <c r="SS83" s="59">
        <f t="shared" si="1553"/>
        <v>0</v>
      </c>
      <c r="ST83" s="59">
        <f t="shared" si="1553"/>
        <v>0</v>
      </c>
      <c r="SU83" s="59">
        <f t="shared" si="1553"/>
        <v>0</v>
      </c>
      <c r="SV83" s="59">
        <f t="shared" si="1553"/>
        <v>0</v>
      </c>
      <c r="SW83" s="59">
        <f t="shared" si="1553"/>
        <v>0</v>
      </c>
      <c r="SX83" s="59">
        <f t="shared" si="1553"/>
        <v>0</v>
      </c>
      <c r="SY83" s="59">
        <f t="shared" si="1553"/>
        <v>0</v>
      </c>
      <c r="SZ83" s="59">
        <f t="shared" si="1553"/>
        <v>0</v>
      </c>
      <c r="TA83" s="59">
        <f t="shared" si="1553"/>
        <v>0</v>
      </c>
      <c r="TB83" s="59">
        <f t="shared" si="1553"/>
        <v>0</v>
      </c>
      <c r="TC83" s="59">
        <f t="shared" si="1553"/>
        <v>0</v>
      </c>
      <c r="TD83" s="59">
        <f t="shared" si="1553"/>
        <v>0</v>
      </c>
      <c r="TE83" s="59">
        <f t="shared" si="1553"/>
        <v>0</v>
      </c>
      <c r="TF83" s="59">
        <f t="shared" si="1553"/>
        <v>0</v>
      </c>
      <c r="TG83" s="59">
        <f t="shared" si="1553"/>
        <v>0</v>
      </c>
      <c r="TH83" s="61" t="str">
        <f t="shared" ref="TH83:UA83" si="1554">IFERROR(SI83/SI$10,"")</f>
        <v/>
      </c>
      <c r="TI83" s="61" t="str">
        <f t="shared" si="1554"/>
        <v/>
      </c>
      <c r="TJ83" s="61" t="str">
        <f t="shared" si="1554"/>
        <v/>
      </c>
      <c r="TK83" s="61" t="str">
        <f t="shared" si="1554"/>
        <v/>
      </c>
      <c r="TL83" s="61" t="str">
        <f t="shared" si="1554"/>
        <v/>
      </c>
      <c r="TM83" s="61" t="str">
        <f t="shared" si="1554"/>
        <v/>
      </c>
      <c r="TN83" s="61" t="str">
        <f t="shared" si="1554"/>
        <v/>
      </c>
      <c r="TO83" s="61" t="str">
        <f t="shared" si="1554"/>
        <v/>
      </c>
      <c r="TP83" s="61" t="str">
        <f t="shared" si="1554"/>
        <v/>
      </c>
      <c r="TQ83" s="61" t="str">
        <f t="shared" si="1554"/>
        <v/>
      </c>
      <c r="TR83" s="61" t="str">
        <f t="shared" si="1554"/>
        <v/>
      </c>
      <c r="TS83" s="61" t="str">
        <f t="shared" si="1554"/>
        <v/>
      </c>
      <c r="TT83" s="61" t="str">
        <f t="shared" si="1554"/>
        <v/>
      </c>
      <c r="TU83" s="61" t="str">
        <f t="shared" si="1554"/>
        <v/>
      </c>
      <c r="TV83" s="61" t="str">
        <f t="shared" si="1554"/>
        <v/>
      </c>
      <c r="TW83" s="61" t="str">
        <f t="shared" si="1554"/>
        <v/>
      </c>
      <c r="TX83" s="61" t="str">
        <f t="shared" si="1554"/>
        <v/>
      </c>
      <c r="TY83" s="61" t="str">
        <f t="shared" si="1554"/>
        <v/>
      </c>
      <c r="TZ83" s="61" t="str">
        <f t="shared" si="1554"/>
        <v/>
      </c>
      <c r="UA83" s="61" t="str">
        <f t="shared" si="1554"/>
        <v/>
      </c>
      <c r="UB83" s="61" t="str">
        <f t="shared" ref="UB83:UG83" si="1555">IFERROR(TB83/TB$10,"")</f>
        <v/>
      </c>
      <c r="UC83" s="61" t="str">
        <f t="shared" si="1555"/>
        <v/>
      </c>
      <c r="UD83" s="61" t="str">
        <f t="shared" si="1555"/>
        <v/>
      </c>
      <c r="UE83" s="61" t="str">
        <f t="shared" si="1555"/>
        <v/>
      </c>
      <c r="UF83" s="61" t="str">
        <f t="shared" si="1555"/>
        <v/>
      </c>
      <c r="UG83" s="62" t="str">
        <f t="shared" si="1555"/>
        <v/>
      </c>
      <c r="UH83" s="59">
        <f t="shared" ref="UH83:VF83" si="1556">UH74-UH81-UH82</f>
        <v>0</v>
      </c>
      <c r="UI83" s="59">
        <f t="shared" si="1556"/>
        <v>0</v>
      </c>
      <c r="UJ83" s="59">
        <f t="shared" si="1556"/>
        <v>0</v>
      </c>
      <c r="UK83" s="59">
        <f t="shared" si="1556"/>
        <v>0</v>
      </c>
      <c r="UL83" s="59">
        <f t="shared" si="1556"/>
        <v>0</v>
      </c>
      <c r="UM83" s="59">
        <f t="shared" si="1556"/>
        <v>0</v>
      </c>
      <c r="UN83" s="59">
        <f t="shared" si="1556"/>
        <v>0</v>
      </c>
      <c r="UO83" s="59">
        <f t="shared" si="1556"/>
        <v>0</v>
      </c>
      <c r="UP83" s="59">
        <f t="shared" si="1556"/>
        <v>0</v>
      </c>
      <c r="UQ83" s="59">
        <f t="shared" si="1556"/>
        <v>0</v>
      </c>
      <c r="UR83" s="59">
        <f t="shared" si="1556"/>
        <v>0</v>
      </c>
      <c r="US83" s="59">
        <f t="shared" si="1556"/>
        <v>0</v>
      </c>
      <c r="UT83" s="59">
        <f t="shared" si="1556"/>
        <v>0</v>
      </c>
      <c r="UU83" s="59">
        <f t="shared" si="1556"/>
        <v>0</v>
      </c>
      <c r="UV83" s="59">
        <f t="shared" si="1556"/>
        <v>0</v>
      </c>
      <c r="UW83" s="59">
        <f t="shared" si="1556"/>
        <v>0</v>
      </c>
      <c r="UX83" s="59">
        <f t="shared" si="1556"/>
        <v>0</v>
      </c>
      <c r="UY83" s="59">
        <f t="shared" si="1556"/>
        <v>0</v>
      </c>
      <c r="UZ83" s="59">
        <f t="shared" si="1556"/>
        <v>0</v>
      </c>
      <c r="VA83" s="59">
        <f t="shared" si="1556"/>
        <v>0</v>
      </c>
      <c r="VB83" s="59">
        <f t="shared" si="1556"/>
        <v>0</v>
      </c>
      <c r="VC83" s="59">
        <f t="shared" si="1556"/>
        <v>0</v>
      </c>
      <c r="VD83" s="59">
        <f t="shared" si="1556"/>
        <v>0</v>
      </c>
      <c r="VE83" s="59">
        <f t="shared" si="1556"/>
        <v>0</v>
      </c>
      <c r="VF83" s="59">
        <f t="shared" si="1556"/>
        <v>0</v>
      </c>
      <c r="VG83" s="61" t="str">
        <f t="shared" ref="VG83:WE83" si="1557">IFERROR(UH83/UH$10,"")</f>
        <v/>
      </c>
      <c r="VH83" s="61" t="str">
        <f t="shared" si="1557"/>
        <v/>
      </c>
      <c r="VI83" s="61" t="str">
        <f t="shared" si="1557"/>
        <v/>
      </c>
      <c r="VJ83" s="61" t="str">
        <f t="shared" si="1557"/>
        <v/>
      </c>
      <c r="VK83" s="61" t="str">
        <f t="shared" si="1557"/>
        <v/>
      </c>
      <c r="VL83" s="61" t="str">
        <f t="shared" si="1557"/>
        <v/>
      </c>
      <c r="VM83" s="61" t="str">
        <f t="shared" si="1557"/>
        <v/>
      </c>
      <c r="VN83" s="61" t="str">
        <f t="shared" si="1557"/>
        <v/>
      </c>
      <c r="VO83" s="61" t="str">
        <f t="shared" si="1557"/>
        <v/>
      </c>
      <c r="VP83" s="61" t="str">
        <f t="shared" si="1557"/>
        <v/>
      </c>
      <c r="VQ83" s="61" t="str">
        <f t="shared" si="1557"/>
        <v/>
      </c>
      <c r="VR83" s="61" t="str">
        <f t="shared" si="1557"/>
        <v/>
      </c>
      <c r="VS83" s="61" t="str">
        <f t="shared" si="1557"/>
        <v/>
      </c>
      <c r="VT83" s="61" t="str">
        <f t="shared" si="1557"/>
        <v/>
      </c>
      <c r="VU83" s="61" t="str">
        <f t="shared" si="1557"/>
        <v/>
      </c>
      <c r="VV83" s="61" t="str">
        <f t="shared" si="1557"/>
        <v/>
      </c>
      <c r="VW83" s="61" t="str">
        <f t="shared" si="1557"/>
        <v/>
      </c>
      <c r="VX83" s="61" t="str">
        <f t="shared" si="1557"/>
        <v/>
      </c>
      <c r="VY83" s="61" t="str">
        <f t="shared" si="1557"/>
        <v/>
      </c>
      <c r="VZ83" s="61" t="str">
        <f t="shared" si="1557"/>
        <v/>
      </c>
      <c r="WA83" s="61" t="str">
        <f t="shared" si="1557"/>
        <v/>
      </c>
      <c r="WB83" s="61" t="str">
        <f t="shared" si="1557"/>
        <v/>
      </c>
      <c r="WC83" s="61" t="str">
        <f t="shared" si="1557"/>
        <v/>
      </c>
      <c r="WD83" s="61" t="str">
        <f t="shared" si="1557"/>
        <v/>
      </c>
      <c r="WE83" s="62" t="str">
        <f t="shared" si="1557"/>
        <v/>
      </c>
      <c r="WF83" s="59">
        <f t="shared" ref="WF83:XD83" si="1558">WF74-WF81-WF82</f>
        <v>46068.2124307563</v>
      </c>
      <c r="WG83" s="59">
        <f t="shared" si="1558"/>
        <v>-826.893753430331</v>
      </c>
      <c r="WH83" s="59">
        <f t="shared" si="1558"/>
        <v>38644.2261902451</v>
      </c>
      <c r="WI83" s="59">
        <f t="shared" si="1558"/>
        <v>45602.2185797217</v>
      </c>
      <c r="WJ83" s="59">
        <f t="shared" si="1558"/>
        <v>5709.44892705821</v>
      </c>
      <c r="WK83" s="59">
        <f t="shared" si="1558"/>
        <v>-38288.6448727585</v>
      </c>
      <c r="WL83" s="59">
        <f t="shared" si="1558"/>
        <v>34404.4617998635</v>
      </c>
      <c r="WM83" s="59">
        <f t="shared" si="1558"/>
        <v>4245.3339311895</v>
      </c>
      <c r="WN83" s="59">
        <f t="shared" si="1558"/>
        <v>-54016.3778280101</v>
      </c>
      <c r="WO83" s="59">
        <f t="shared" si="1558"/>
        <v>260330.871920162</v>
      </c>
      <c r="WP83" s="59">
        <f t="shared" si="1558"/>
        <v>11558.7260996028</v>
      </c>
      <c r="WQ83" s="59">
        <f t="shared" si="1558"/>
        <v>13146.2327293748</v>
      </c>
      <c r="WR83" s="59">
        <f t="shared" si="1558"/>
        <v>-1492.32765717602</v>
      </c>
      <c r="WS83" s="59">
        <f t="shared" si="1558"/>
        <v>-30861.7330139308</v>
      </c>
      <c r="WT83" s="59">
        <f t="shared" si="1558"/>
        <v>393378.764154825</v>
      </c>
      <c r="WU83" s="59">
        <f t="shared" si="1558"/>
        <v>-23863.2122372435</v>
      </c>
      <c r="WV83" s="59">
        <f t="shared" si="1558"/>
        <v>-27590.6660360419</v>
      </c>
      <c r="WW83" s="59">
        <f t="shared" si="1558"/>
        <v>313608.571719811</v>
      </c>
      <c r="WX83" s="59">
        <f t="shared" si="1558"/>
        <v>205935.071139003</v>
      </c>
      <c r="WY83" s="59">
        <f t="shared" si="1558"/>
        <v>80896.4604167521</v>
      </c>
      <c r="WZ83" s="59">
        <f t="shared" si="1558"/>
        <v>-8665.57960498625</v>
      </c>
      <c r="XA83" s="59">
        <f t="shared" si="1558"/>
        <v>17864.5306629477</v>
      </c>
      <c r="XB83" s="59">
        <f t="shared" si="1558"/>
        <v>-5446.35927548603</v>
      </c>
      <c r="XC83" s="59">
        <f t="shared" si="1558"/>
        <v>0</v>
      </c>
      <c r="XD83" s="59">
        <f t="shared" si="1558"/>
        <v>1280341.33642224</v>
      </c>
      <c r="XE83" s="61">
        <f t="shared" ref="XE83:YC83" si="1559">IFERROR(WF83/WF$10,"")</f>
        <v>0.0270153821249796</v>
      </c>
      <c r="XF83" s="61">
        <f t="shared" si="1559"/>
        <v>-0.00535352607962073</v>
      </c>
      <c r="XG83" s="61">
        <f t="shared" si="1559"/>
        <v>0.0290651762381472</v>
      </c>
      <c r="XH83" s="61">
        <f t="shared" si="1559"/>
        <v>0.0361193712963543</v>
      </c>
      <c r="XI83" s="61">
        <f t="shared" si="1559"/>
        <v>0.0134703483991465</v>
      </c>
      <c r="XJ83" s="61">
        <f t="shared" si="1559"/>
        <v>-0.035887406650902</v>
      </c>
      <c r="XK83" s="61">
        <f t="shared" si="1559"/>
        <v>0.0133733743724499</v>
      </c>
      <c r="XL83" s="61">
        <f t="shared" si="1559"/>
        <v>0.0129578141749276</v>
      </c>
      <c r="XM83" s="61">
        <f t="shared" si="1559"/>
        <v>-0.105425420542354</v>
      </c>
      <c r="XN83" s="61">
        <f t="shared" si="1559"/>
        <v>0.135497045520653</v>
      </c>
      <c r="XO83" s="61">
        <f t="shared" si="1559"/>
        <v>0.0523145687673075</v>
      </c>
      <c r="XP83" s="61">
        <f t="shared" si="1559"/>
        <v>0.0493033215560566</v>
      </c>
      <c r="XQ83" s="61">
        <f t="shared" si="1559"/>
        <v>-0.466874708948143</v>
      </c>
      <c r="XR83" s="61">
        <f t="shared" si="1559"/>
        <v>-0.0425538261041524</v>
      </c>
      <c r="XS83" s="61">
        <f t="shared" si="1559"/>
        <v>0.155796269402609</v>
      </c>
      <c r="XT83" s="61">
        <f t="shared" si="1559"/>
        <v>-0.33242764664053</v>
      </c>
      <c r="XU83" s="61">
        <f t="shared" si="1559"/>
        <v>-0.0894754911694856</v>
      </c>
      <c r="XV83" s="61">
        <f t="shared" si="1559"/>
        <v>0.145688846758287</v>
      </c>
      <c r="XW83" s="61">
        <f t="shared" si="1559"/>
        <v>0.128425484361161</v>
      </c>
      <c r="XX83" s="61">
        <f t="shared" si="1559"/>
        <v>0.105573553182961</v>
      </c>
      <c r="XY83" s="61">
        <f t="shared" si="1559"/>
        <v>-1.20582033504483</v>
      </c>
      <c r="XZ83" s="61">
        <f t="shared" si="1559"/>
        <v>0.0834219867793721</v>
      </c>
      <c r="YA83" s="61">
        <f t="shared" si="1559"/>
        <v>-0.189096827975804</v>
      </c>
      <c r="YB83" s="61" t="str">
        <f t="shared" si="1559"/>
        <v/>
      </c>
      <c r="YC83" s="62">
        <f t="shared" si="1559"/>
        <v>0.063477059446551</v>
      </c>
    </row>
    <row r="84" s="18" customFormat="1" customHeight="1" spans="1:653">
      <c r="A84" s="91"/>
      <c r="B84" s="91" t="s">
        <v>140</v>
      </c>
      <c r="C84" s="61">
        <f t="shared" ref="C84:R84" si="1560">IFERROR(C83/C10,0)</f>
        <v>-0.0125175600051055</v>
      </c>
      <c r="D84" s="61">
        <f t="shared" si="1560"/>
        <v>0.0510801419338948</v>
      </c>
      <c r="E84" s="61">
        <f t="shared" si="1560"/>
        <v>-0.0200570269167274</v>
      </c>
      <c r="F84" s="61">
        <f t="shared" si="1560"/>
        <v>0.0496024581959513</v>
      </c>
      <c r="G84" s="61">
        <f t="shared" si="1560"/>
        <v>0.0550788226025333</v>
      </c>
      <c r="H84" s="61">
        <f t="shared" si="1560"/>
        <v>-0.0549794548189105</v>
      </c>
      <c r="I84" s="61">
        <f t="shared" si="1560"/>
        <v>0.0259493070826098</v>
      </c>
      <c r="J84" s="61">
        <f t="shared" si="1560"/>
        <v>0.00723464456211098</v>
      </c>
      <c r="K84" s="61">
        <f t="shared" si="1560"/>
        <v>-0.281164291978484</v>
      </c>
      <c r="L84" s="65">
        <f t="shared" si="1560"/>
        <v>0.185445412742469</v>
      </c>
      <c r="M84" s="61">
        <f t="shared" si="1560"/>
        <v>0.0238112716051606</v>
      </c>
      <c r="N84" s="61">
        <f t="shared" si="1560"/>
        <v>0.0567494740305644</v>
      </c>
      <c r="O84" s="61">
        <f t="shared" si="1560"/>
        <v>-0.540460813631982</v>
      </c>
      <c r="P84" s="61">
        <f t="shared" si="1560"/>
        <v>-0.0187575644761521</v>
      </c>
      <c r="Q84" s="65">
        <f t="shared" si="1560"/>
        <v>0.129001460468999</v>
      </c>
      <c r="R84" s="61">
        <f t="shared" si="1560"/>
        <v>-0.288392579763689</v>
      </c>
      <c r="S84" s="61"/>
      <c r="T84" s="61">
        <f t="shared" ref="T84:AA84" si="1561">IFERROR(T83/T10,0)</f>
        <v>0.154056773843938</v>
      </c>
      <c r="U84" s="61">
        <f t="shared" si="1561"/>
        <v>0.0741281510302551</v>
      </c>
      <c r="V84" s="61">
        <f t="shared" si="1561"/>
        <v>0.0906454433886702</v>
      </c>
      <c r="W84" s="61">
        <f t="shared" si="1561"/>
        <v>0</v>
      </c>
      <c r="X84" s="65">
        <f t="shared" si="1561"/>
        <v>0</v>
      </c>
      <c r="Y84" s="61">
        <f t="shared" si="1561"/>
        <v>0</v>
      </c>
      <c r="Z84" s="61">
        <f t="shared" si="1561"/>
        <v>0</v>
      </c>
      <c r="AA84" s="61">
        <f t="shared" si="1561"/>
        <v>0.0521382359389803</v>
      </c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2"/>
      <c r="BA84" s="61">
        <f t="shared" ref="BA84:BP84" si="1562">IFERROR(BA83/BA10,0)</f>
        <v>-0.0782581018503894</v>
      </c>
      <c r="BB84" s="61">
        <f t="shared" si="1562"/>
        <v>-0.281878888637194</v>
      </c>
      <c r="BC84" s="61">
        <f t="shared" si="1562"/>
        <v>-0.0866488595092301</v>
      </c>
      <c r="BD84" s="61">
        <f t="shared" si="1562"/>
        <v>-0.198033302258498</v>
      </c>
      <c r="BE84" s="61">
        <f t="shared" si="1562"/>
        <v>-0.102539259568339</v>
      </c>
      <c r="BF84" s="61">
        <f t="shared" si="1562"/>
        <v>-0.116699993088998</v>
      </c>
      <c r="BG84" s="61">
        <f t="shared" si="1562"/>
        <v>-0.105777210448351</v>
      </c>
      <c r="BH84" s="61">
        <f t="shared" si="1562"/>
        <v>-0.449782316853904</v>
      </c>
      <c r="BI84" s="61">
        <f t="shared" si="1562"/>
        <v>-0.247208590785531</v>
      </c>
      <c r="BJ84" s="65">
        <f t="shared" si="1562"/>
        <v>0.0355176958570548</v>
      </c>
      <c r="BK84" s="61">
        <f t="shared" si="1562"/>
        <v>-0.200388481399088</v>
      </c>
      <c r="BL84" s="61">
        <f t="shared" si="1562"/>
        <v>-0.139291363657733</v>
      </c>
      <c r="BM84" s="61">
        <f t="shared" si="1562"/>
        <v>-0.329063790252428</v>
      </c>
      <c r="BN84" s="61">
        <f t="shared" si="1562"/>
        <v>-0.148103779724483</v>
      </c>
      <c r="BO84" s="65">
        <f t="shared" si="1562"/>
        <v>-0.0181628309089437</v>
      </c>
      <c r="BP84" s="61">
        <f t="shared" si="1562"/>
        <v>-0.476016643558364</v>
      </c>
      <c r="BQ84" s="61"/>
      <c r="BR84" s="65">
        <f t="shared" ref="BR84:BY84" si="1563">IFERROR(BR83/BR10,0)</f>
        <v>0.00317308729310469</v>
      </c>
      <c r="BS84" s="65">
        <f t="shared" si="1563"/>
        <v>0.025623930861291</v>
      </c>
      <c r="BT84" s="65">
        <f t="shared" si="1563"/>
        <v>-0.0175210897313713</v>
      </c>
      <c r="BU84" s="61">
        <f t="shared" si="1563"/>
        <v>0</v>
      </c>
      <c r="BV84" s="61">
        <f t="shared" si="1563"/>
        <v>0</v>
      </c>
      <c r="BW84" s="61">
        <f t="shared" si="1563"/>
        <v>0</v>
      </c>
      <c r="BX84" s="61">
        <f t="shared" si="1563"/>
        <v>0</v>
      </c>
      <c r="BY84" s="61">
        <f t="shared" si="1563"/>
        <v>-0.0725351942654719</v>
      </c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2"/>
      <c r="CY84" s="66">
        <f t="shared" ref="CY84:DW84" si="1564">IFERROR(CY83/CY10,0)</f>
        <v>0.0549761311708222</v>
      </c>
      <c r="CZ84" s="61">
        <f t="shared" si="1564"/>
        <v>0.0351040293689128</v>
      </c>
      <c r="DA84" s="61">
        <f t="shared" si="1564"/>
        <v>0.0432587599336428</v>
      </c>
      <c r="DB84" s="61">
        <f t="shared" si="1564"/>
        <v>0.00647380919469064</v>
      </c>
      <c r="DC84" s="61">
        <f t="shared" si="1564"/>
        <v>0.0783603843590748</v>
      </c>
      <c r="DD84" s="61">
        <f t="shared" si="1564"/>
        <v>0.0167622863214395</v>
      </c>
      <c r="DE84" s="61">
        <f t="shared" si="1564"/>
        <v>0.0412988655610767</v>
      </c>
      <c r="DF84" s="61">
        <f t="shared" si="1564"/>
        <v>0.0888468412107665</v>
      </c>
      <c r="DG84" s="61">
        <f t="shared" si="1564"/>
        <v>-0.158233925266402</v>
      </c>
      <c r="DH84" s="65">
        <f t="shared" si="1564"/>
        <v>0.171173944117972</v>
      </c>
      <c r="DI84" s="61">
        <f t="shared" si="1564"/>
        <v>0.0490873881912135</v>
      </c>
      <c r="DJ84" s="61">
        <f t="shared" si="1564"/>
        <v>-0.00215552819845957</v>
      </c>
      <c r="DK84" s="61">
        <f t="shared" si="1564"/>
        <v>-0.520431246480916</v>
      </c>
      <c r="DL84" s="61">
        <f t="shared" si="1564"/>
        <v>-0.0159116668699487</v>
      </c>
      <c r="DM84" s="65">
        <f t="shared" si="1564"/>
        <v>0.1972836783225</v>
      </c>
      <c r="DN84" s="61">
        <f t="shared" si="1564"/>
        <v>-0.359457712026124</v>
      </c>
      <c r="DO84" s="61">
        <f t="shared" si="1564"/>
        <v>-0.81888481841592</v>
      </c>
      <c r="DP84" s="65">
        <f t="shared" si="1564"/>
        <v>0.164694479172822</v>
      </c>
      <c r="DQ84" s="65">
        <f t="shared" si="1564"/>
        <v>0.187838893976392</v>
      </c>
      <c r="DR84" s="65">
        <f t="shared" si="1564"/>
        <v>0.166965096178919</v>
      </c>
      <c r="DS84" s="61">
        <f t="shared" si="1564"/>
        <v>0</v>
      </c>
      <c r="DT84" s="61">
        <f t="shared" si="1564"/>
        <v>0</v>
      </c>
      <c r="DU84" s="61">
        <f t="shared" si="1564"/>
        <v>0</v>
      </c>
      <c r="DV84" s="61">
        <f t="shared" si="1564"/>
        <v>0</v>
      </c>
      <c r="DW84" s="61">
        <f t="shared" si="1564"/>
        <v>0.085351742801363</v>
      </c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2"/>
      <c r="EW84" s="61">
        <f t="shared" ref="EW84:FU84" si="1565">IFERROR(EW83/EW10,0)</f>
        <v>0.0754385360372766</v>
      </c>
      <c r="EX84" s="61">
        <f t="shared" si="1565"/>
        <v>0.10169559085319</v>
      </c>
      <c r="EY84" s="61">
        <f t="shared" si="1565"/>
        <v>0.0557302079029102</v>
      </c>
      <c r="EZ84" s="61">
        <f t="shared" si="1565"/>
        <v>0.0494496562138473</v>
      </c>
      <c r="FA84" s="61">
        <f t="shared" si="1565"/>
        <v>0.0289317190464127</v>
      </c>
      <c r="FB84" s="61">
        <f t="shared" si="1565"/>
        <v>-0.0304250708475572</v>
      </c>
      <c r="FC84" s="61">
        <f t="shared" si="1565"/>
        <v>0.0127718499222165</v>
      </c>
      <c r="FD84" s="61">
        <f t="shared" si="1565"/>
        <v>0.17546387472825</v>
      </c>
      <c r="FE84" s="61">
        <f t="shared" si="1565"/>
        <v>-0.312456235971956</v>
      </c>
      <c r="FF84" s="65">
        <f t="shared" si="1565"/>
        <v>0.107049184125355</v>
      </c>
      <c r="FG84" s="61">
        <f t="shared" si="1565"/>
        <v>0.0486455476296346</v>
      </c>
      <c r="FH84" s="61">
        <f t="shared" si="1565"/>
        <v>0.0896921953337848</v>
      </c>
      <c r="FI84" s="61">
        <f t="shared" si="1565"/>
        <v>0.210131202611258</v>
      </c>
      <c r="FJ84" s="61">
        <f t="shared" si="1565"/>
        <v>-0.0348578432819368</v>
      </c>
      <c r="FK84" s="65">
        <f t="shared" si="1565"/>
        <v>0.182582230535888</v>
      </c>
      <c r="FL84" s="61">
        <f t="shared" si="1565"/>
        <v>0.214842233264143</v>
      </c>
      <c r="FM84" s="61">
        <f t="shared" si="1565"/>
        <v>0.0678548503512049</v>
      </c>
      <c r="FN84" s="65">
        <f t="shared" si="1565"/>
        <v>0.134182370721468</v>
      </c>
      <c r="FO84" s="65">
        <f t="shared" si="1565"/>
        <v>0.128326210043032</v>
      </c>
      <c r="FP84" s="65">
        <f t="shared" si="1565"/>
        <v>0.105583965282813</v>
      </c>
      <c r="FQ84" s="61">
        <f t="shared" si="1565"/>
        <v>0</v>
      </c>
      <c r="FR84" s="61">
        <f t="shared" si="1565"/>
        <v>0</v>
      </c>
      <c r="FS84" s="61">
        <f t="shared" si="1565"/>
        <v>0</v>
      </c>
      <c r="FT84" s="61">
        <f t="shared" si="1565"/>
        <v>0</v>
      </c>
      <c r="FU84" s="61">
        <f t="shared" si="1565"/>
        <v>0.0765780827758546</v>
      </c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2"/>
      <c r="GU84" s="61">
        <f t="shared" ref="GU84:HS84" si="1566">IFERROR(GU83/GU10,0)</f>
        <v>0.049971320148175</v>
      </c>
      <c r="GV84" s="61">
        <f t="shared" si="1566"/>
        <v>-0.107746278528865</v>
      </c>
      <c r="GW84" s="61">
        <f t="shared" si="1566"/>
        <v>0.0581950839223249</v>
      </c>
      <c r="GX84" s="61">
        <f t="shared" si="1566"/>
        <v>0.0730785915388745</v>
      </c>
      <c r="GY84" s="61">
        <f t="shared" si="1566"/>
        <v>-0.0605242525384126</v>
      </c>
      <c r="GZ84" s="61">
        <f t="shared" si="1566"/>
        <v>-0.0400542343836078</v>
      </c>
      <c r="HA84" s="61">
        <f t="shared" si="1566"/>
        <v>0.0223347732338385</v>
      </c>
      <c r="HB84" s="61">
        <f t="shared" si="1566"/>
        <v>-0.0315362874731204</v>
      </c>
      <c r="HC84" s="61">
        <f t="shared" si="1566"/>
        <v>0.0423220216826411</v>
      </c>
      <c r="HD84" s="65">
        <f t="shared" si="1566"/>
        <v>0.153505616876646</v>
      </c>
      <c r="HE84" s="61">
        <f t="shared" si="1566"/>
        <v>0.102507511356787</v>
      </c>
      <c r="HF84" s="61">
        <f t="shared" si="1566"/>
        <v>0.175284290134138</v>
      </c>
      <c r="HG84" s="61">
        <f t="shared" si="1566"/>
        <v>0</v>
      </c>
      <c r="HH84" s="61">
        <f t="shared" si="1566"/>
        <v>-0.0185315129494011</v>
      </c>
      <c r="HI84" s="65">
        <f t="shared" si="1566"/>
        <v>0.155357560672575</v>
      </c>
      <c r="HJ84" s="61">
        <f t="shared" si="1566"/>
        <v>0.0708783936360754</v>
      </c>
      <c r="HK84" s="61">
        <f t="shared" si="1566"/>
        <v>0.0913726346406349</v>
      </c>
      <c r="HL84" s="65">
        <f t="shared" si="1566"/>
        <v>0.17013070443896</v>
      </c>
      <c r="HM84" s="65">
        <f t="shared" si="1566"/>
        <v>0.155112518543098</v>
      </c>
      <c r="HN84" s="65">
        <f t="shared" si="1566"/>
        <v>0.111840115285379</v>
      </c>
      <c r="HO84" s="61">
        <f t="shared" si="1566"/>
        <v>-7.36228668086267</v>
      </c>
      <c r="HP84" s="65">
        <f t="shared" si="1566"/>
        <v>-0.00427687804795321</v>
      </c>
      <c r="HQ84" s="61">
        <f t="shared" si="1566"/>
        <v>0</v>
      </c>
      <c r="HR84" s="61">
        <f t="shared" si="1566"/>
        <v>0</v>
      </c>
      <c r="HS84" s="61">
        <f t="shared" si="1566"/>
        <v>0.0898096096375484</v>
      </c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2"/>
      <c r="IS84" s="61">
        <f t="shared" ref="IS84:JQ84" si="1567">IFERROR(IS83/IS10,0)</f>
        <v>0.0324180001760568</v>
      </c>
      <c r="IT84" s="61">
        <f t="shared" si="1567"/>
        <v>-0.071653573416037</v>
      </c>
      <c r="IU84" s="61">
        <f t="shared" si="1567"/>
        <v>0.0685323914668345</v>
      </c>
      <c r="IV84" s="61">
        <f t="shared" si="1567"/>
        <v>0.104106032808185</v>
      </c>
      <c r="IW84" s="61">
        <f t="shared" si="1567"/>
        <v>-0.0343784852917539</v>
      </c>
      <c r="IX84" s="61">
        <f t="shared" si="1567"/>
        <v>-0.0399308606562376</v>
      </c>
      <c r="IY84" s="61">
        <f t="shared" si="1567"/>
        <v>0.0333913448568124</v>
      </c>
      <c r="IZ84" s="61">
        <f t="shared" si="1567"/>
        <v>0.106610082508101</v>
      </c>
      <c r="JA84" s="61">
        <f t="shared" si="1567"/>
        <v>0.0159772912959845</v>
      </c>
      <c r="JB84" s="65">
        <f t="shared" si="1567"/>
        <v>0.115106019126433</v>
      </c>
      <c r="JC84" s="61">
        <f t="shared" si="1567"/>
        <v>0.137897665230487</v>
      </c>
      <c r="JD84" s="61">
        <f t="shared" si="1567"/>
        <v>0.0403170502813264</v>
      </c>
      <c r="JE84" s="61">
        <f t="shared" si="1567"/>
        <v>0</v>
      </c>
      <c r="JF84" s="61">
        <f t="shared" si="1567"/>
        <v>-0.0741467262008084</v>
      </c>
      <c r="JG84" s="65">
        <f t="shared" si="1567"/>
        <v>0.189847326690364</v>
      </c>
      <c r="JH84" s="61">
        <f t="shared" si="1567"/>
        <v>0</v>
      </c>
      <c r="JI84" s="61">
        <f t="shared" si="1567"/>
        <v>-0.148740714538559</v>
      </c>
      <c r="JJ84" s="65">
        <f t="shared" si="1567"/>
        <v>0.177968101634275</v>
      </c>
      <c r="JK84" s="65">
        <f t="shared" si="1567"/>
        <v>0.146331975210783</v>
      </c>
      <c r="JL84" s="65">
        <f t="shared" si="1567"/>
        <v>0.104271487561141</v>
      </c>
      <c r="JM84" s="61">
        <f t="shared" si="1567"/>
        <v>-0.809563715471387</v>
      </c>
      <c r="JN84" s="65">
        <f t="shared" si="1567"/>
        <v>0.173540291839374</v>
      </c>
      <c r="JO84" s="61">
        <f t="shared" si="1567"/>
        <v>-0.189096827975804</v>
      </c>
      <c r="JP84" s="61">
        <f t="shared" si="1567"/>
        <v>0</v>
      </c>
      <c r="JQ84" s="61">
        <f t="shared" si="1567"/>
        <v>0.0809764692687399</v>
      </c>
      <c r="JR84" s="61"/>
      <c r="JS84" s="61"/>
      <c r="JT84" s="61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F84" s="61"/>
      <c r="KG84" s="61"/>
      <c r="KH84" s="61"/>
      <c r="KI84" s="61"/>
      <c r="KJ84" s="61"/>
      <c r="KK84" s="61"/>
      <c r="KL84" s="61"/>
      <c r="KM84" s="61"/>
      <c r="KN84" s="61"/>
      <c r="KO84" s="61"/>
      <c r="KP84" s="62"/>
      <c r="KQ84" s="61">
        <f t="shared" ref="KQ84:LO84" si="1568">IFERROR(KQ83/KQ10,0)</f>
        <v>0</v>
      </c>
      <c r="KR84" s="61">
        <f t="shared" si="1568"/>
        <v>0</v>
      </c>
      <c r="KS84" s="61">
        <f t="shared" si="1568"/>
        <v>0</v>
      </c>
      <c r="KT84" s="61">
        <f t="shared" si="1568"/>
        <v>0</v>
      </c>
      <c r="KU84" s="61">
        <f t="shared" si="1568"/>
        <v>0</v>
      </c>
      <c r="KV84" s="61">
        <f t="shared" si="1568"/>
        <v>0</v>
      </c>
      <c r="KW84" s="61">
        <f t="shared" si="1568"/>
        <v>0</v>
      </c>
      <c r="KX84" s="61">
        <f t="shared" si="1568"/>
        <v>0</v>
      </c>
      <c r="KY84" s="61">
        <f t="shared" si="1568"/>
        <v>0</v>
      </c>
      <c r="KZ84" s="61">
        <f t="shared" si="1568"/>
        <v>0</v>
      </c>
      <c r="LA84" s="61">
        <f t="shared" si="1568"/>
        <v>0</v>
      </c>
      <c r="LB84" s="61">
        <f t="shared" si="1568"/>
        <v>0</v>
      </c>
      <c r="LC84" s="61">
        <f t="shared" si="1568"/>
        <v>0</v>
      </c>
      <c r="LD84" s="61">
        <f t="shared" si="1568"/>
        <v>0</v>
      </c>
      <c r="LE84" s="61">
        <f t="shared" si="1568"/>
        <v>0</v>
      </c>
      <c r="LF84" s="61">
        <f t="shared" si="1568"/>
        <v>0</v>
      </c>
      <c r="LG84" s="61">
        <f t="shared" si="1568"/>
        <v>0</v>
      </c>
      <c r="LH84" s="61">
        <f t="shared" si="1568"/>
        <v>0</v>
      </c>
      <c r="LI84" s="61">
        <f t="shared" si="1568"/>
        <v>0</v>
      </c>
      <c r="LJ84" s="61">
        <f t="shared" si="1568"/>
        <v>0</v>
      </c>
      <c r="LK84" s="61">
        <f t="shared" si="1568"/>
        <v>0</v>
      </c>
      <c r="LL84" s="61">
        <f t="shared" si="1568"/>
        <v>0</v>
      </c>
      <c r="LM84" s="61">
        <f t="shared" si="1568"/>
        <v>0</v>
      </c>
      <c r="LN84" s="61">
        <f t="shared" si="1568"/>
        <v>0</v>
      </c>
      <c r="LO84" s="61">
        <f t="shared" si="1568"/>
        <v>0</v>
      </c>
      <c r="LP84" s="61"/>
      <c r="LQ84" s="61"/>
      <c r="LR84" s="61"/>
      <c r="LS84" s="61"/>
      <c r="LT84" s="61"/>
      <c r="LU84" s="61"/>
      <c r="LV84" s="61"/>
      <c r="LW84" s="61"/>
      <c r="LX84" s="61"/>
      <c r="LY84" s="61"/>
      <c r="LZ84" s="61"/>
      <c r="MA84" s="61"/>
      <c r="MB84" s="61"/>
      <c r="MC84" s="61"/>
      <c r="MD84" s="61"/>
      <c r="ME84" s="61"/>
      <c r="MF84" s="61"/>
      <c r="MG84" s="61"/>
      <c r="MH84" s="61"/>
      <c r="MI84" s="61"/>
      <c r="MJ84" s="61"/>
      <c r="MK84" s="61"/>
      <c r="ML84" s="61"/>
      <c r="MM84" s="61"/>
      <c r="MN84" s="62"/>
      <c r="MO84" s="61">
        <f t="shared" ref="MO84:NM84" si="1569">IFERROR(MO83/MO10,0)</f>
        <v>0</v>
      </c>
      <c r="MP84" s="61">
        <f t="shared" si="1569"/>
        <v>0</v>
      </c>
      <c r="MQ84" s="61">
        <f t="shared" si="1569"/>
        <v>0</v>
      </c>
      <c r="MR84" s="61">
        <f t="shared" si="1569"/>
        <v>0</v>
      </c>
      <c r="MS84" s="61">
        <f t="shared" si="1569"/>
        <v>0</v>
      </c>
      <c r="MT84" s="61">
        <f t="shared" si="1569"/>
        <v>0</v>
      </c>
      <c r="MU84" s="61">
        <f t="shared" si="1569"/>
        <v>0</v>
      </c>
      <c r="MV84" s="61">
        <f t="shared" si="1569"/>
        <v>0</v>
      </c>
      <c r="MW84" s="61">
        <f t="shared" si="1569"/>
        <v>0</v>
      </c>
      <c r="MX84" s="61">
        <f t="shared" si="1569"/>
        <v>0</v>
      </c>
      <c r="MY84" s="61">
        <f t="shared" si="1569"/>
        <v>0</v>
      </c>
      <c r="MZ84" s="61">
        <f t="shared" si="1569"/>
        <v>0</v>
      </c>
      <c r="NA84" s="61">
        <f t="shared" si="1569"/>
        <v>0</v>
      </c>
      <c r="NB84" s="61">
        <f t="shared" si="1569"/>
        <v>0</v>
      </c>
      <c r="NC84" s="61">
        <f t="shared" si="1569"/>
        <v>0</v>
      </c>
      <c r="ND84" s="61">
        <f t="shared" si="1569"/>
        <v>0</v>
      </c>
      <c r="NE84" s="61">
        <f t="shared" si="1569"/>
        <v>0</v>
      </c>
      <c r="NF84" s="61">
        <f t="shared" si="1569"/>
        <v>0</v>
      </c>
      <c r="NG84" s="61">
        <f t="shared" si="1569"/>
        <v>0</v>
      </c>
      <c r="NH84" s="61">
        <f t="shared" si="1569"/>
        <v>0</v>
      </c>
      <c r="NI84" s="61">
        <f t="shared" si="1569"/>
        <v>0</v>
      </c>
      <c r="NJ84" s="61">
        <f t="shared" si="1569"/>
        <v>0</v>
      </c>
      <c r="NK84" s="61">
        <f t="shared" si="1569"/>
        <v>0</v>
      </c>
      <c r="NL84" s="61">
        <f t="shared" si="1569"/>
        <v>0</v>
      </c>
      <c r="NM84" s="61">
        <f t="shared" si="1569"/>
        <v>0</v>
      </c>
      <c r="NN84" s="61"/>
      <c r="NO84" s="61"/>
      <c r="NP84" s="61"/>
      <c r="NQ84" s="61"/>
      <c r="NR84" s="61"/>
      <c r="NS84" s="61"/>
      <c r="NT84" s="61"/>
      <c r="NU84" s="61"/>
      <c r="NV84" s="61"/>
      <c r="NW84" s="61"/>
      <c r="NX84" s="61"/>
      <c r="NY84" s="61"/>
      <c r="NZ84" s="61"/>
      <c r="OA84" s="61"/>
      <c r="OB84" s="61"/>
      <c r="OC84" s="61"/>
      <c r="OD84" s="61"/>
      <c r="OE84" s="61"/>
      <c r="OF84" s="61"/>
      <c r="OG84" s="61"/>
      <c r="OH84" s="61"/>
      <c r="OI84" s="61"/>
      <c r="OJ84" s="61"/>
      <c r="OK84" s="61"/>
      <c r="OL84" s="62"/>
      <c r="OM84" s="61">
        <f t="shared" ref="OM84:PK84" si="1570">IFERROR(OM83/OM10,0)</f>
        <v>0</v>
      </c>
      <c r="ON84" s="61">
        <f t="shared" si="1570"/>
        <v>0</v>
      </c>
      <c r="OO84" s="61">
        <f t="shared" si="1570"/>
        <v>0</v>
      </c>
      <c r="OP84" s="61">
        <f t="shared" si="1570"/>
        <v>0</v>
      </c>
      <c r="OQ84" s="61">
        <f t="shared" si="1570"/>
        <v>0</v>
      </c>
      <c r="OR84" s="61">
        <f t="shared" si="1570"/>
        <v>0</v>
      </c>
      <c r="OS84" s="61">
        <f t="shared" si="1570"/>
        <v>0</v>
      </c>
      <c r="OT84" s="61">
        <f t="shared" si="1570"/>
        <v>0</v>
      </c>
      <c r="OU84" s="61">
        <f t="shared" si="1570"/>
        <v>0</v>
      </c>
      <c r="OV84" s="61">
        <f t="shared" si="1570"/>
        <v>0</v>
      </c>
      <c r="OW84" s="61">
        <f t="shared" si="1570"/>
        <v>0</v>
      </c>
      <c r="OX84" s="61">
        <f t="shared" si="1570"/>
        <v>0</v>
      </c>
      <c r="OY84" s="61">
        <f t="shared" si="1570"/>
        <v>0</v>
      </c>
      <c r="OZ84" s="61">
        <f t="shared" si="1570"/>
        <v>0</v>
      </c>
      <c r="PA84" s="61">
        <f t="shared" si="1570"/>
        <v>0</v>
      </c>
      <c r="PB84" s="61">
        <f t="shared" si="1570"/>
        <v>0</v>
      </c>
      <c r="PC84" s="61">
        <f t="shared" si="1570"/>
        <v>0</v>
      </c>
      <c r="PD84" s="61">
        <f t="shared" si="1570"/>
        <v>0</v>
      </c>
      <c r="PE84" s="61">
        <f t="shared" si="1570"/>
        <v>0</v>
      </c>
      <c r="PF84" s="61">
        <f t="shared" si="1570"/>
        <v>0</v>
      </c>
      <c r="PG84" s="61">
        <f t="shared" si="1570"/>
        <v>0</v>
      </c>
      <c r="PH84" s="61">
        <f t="shared" si="1570"/>
        <v>0</v>
      </c>
      <c r="PI84" s="61">
        <f t="shared" si="1570"/>
        <v>0</v>
      </c>
      <c r="PJ84" s="61">
        <f t="shared" si="1570"/>
        <v>0</v>
      </c>
      <c r="PK84" s="61">
        <f t="shared" si="1570"/>
        <v>0</v>
      </c>
      <c r="PL84" s="61"/>
      <c r="PM84" s="61"/>
      <c r="PN84" s="61"/>
      <c r="PO84" s="61"/>
      <c r="PP84" s="61"/>
      <c r="PQ84" s="61"/>
      <c r="PR84" s="61"/>
      <c r="PS84" s="61"/>
      <c r="PT84" s="61"/>
      <c r="PU84" s="61"/>
      <c r="PV84" s="61"/>
      <c r="PW84" s="61"/>
      <c r="PX84" s="61"/>
      <c r="PY84" s="61"/>
      <c r="PZ84" s="61"/>
      <c r="QA84" s="61"/>
      <c r="QB84" s="61"/>
      <c r="QC84" s="61"/>
      <c r="QD84" s="61"/>
      <c r="QE84" s="61"/>
      <c r="QF84" s="61"/>
      <c r="QG84" s="61"/>
      <c r="QH84" s="61"/>
      <c r="QI84" s="61"/>
      <c r="QJ84" s="62"/>
      <c r="QK84" s="61">
        <f t="shared" ref="QK84:RI84" si="1571">IFERROR(QK83/QK10,0)</f>
        <v>0</v>
      </c>
      <c r="QL84" s="61">
        <f t="shared" si="1571"/>
        <v>0</v>
      </c>
      <c r="QM84" s="61">
        <f t="shared" si="1571"/>
        <v>0</v>
      </c>
      <c r="QN84" s="61">
        <f t="shared" si="1571"/>
        <v>0</v>
      </c>
      <c r="QO84" s="61">
        <f t="shared" si="1571"/>
        <v>0</v>
      </c>
      <c r="QP84" s="61">
        <f t="shared" si="1571"/>
        <v>0</v>
      </c>
      <c r="QQ84" s="61">
        <f t="shared" si="1571"/>
        <v>0</v>
      </c>
      <c r="QR84" s="61">
        <f t="shared" si="1571"/>
        <v>0</v>
      </c>
      <c r="QS84" s="61">
        <f t="shared" si="1571"/>
        <v>0</v>
      </c>
      <c r="QT84" s="61">
        <f t="shared" si="1571"/>
        <v>0</v>
      </c>
      <c r="QU84" s="61">
        <f t="shared" si="1571"/>
        <v>0</v>
      </c>
      <c r="QV84" s="61">
        <f t="shared" si="1571"/>
        <v>0</v>
      </c>
      <c r="QW84" s="61">
        <f t="shared" si="1571"/>
        <v>0</v>
      </c>
      <c r="QX84" s="61">
        <f t="shared" si="1571"/>
        <v>0</v>
      </c>
      <c r="QY84" s="61">
        <f t="shared" si="1571"/>
        <v>0</v>
      </c>
      <c r="QZ84" s="61">
        <f t="shared" si="1571"/>
        <v>0</v>
      </c>
      <c r="RA84" s="61">
        <f t="shared" si="1571"/>
        <v>0</v>
      </c>
      <c r="RB84" s="61">
        <f t="shared" si="1571"/>
        <v>0</v>
      </c>
      <c r="RC84" s="61">
        <f t="shared" si="1571"/>
        <v>0</v>
      </c>
      <c r="RD84" s="61">
        <f t="shared" si="1571"/>
        <v>0</v>
      </c>
      <c r="RE84" s="61">
        <f t="shared" si="1571"/>
        <v>0</v>
      </c>
      <c r="RF84" s="61">
        <f t="shared" si="1571"/>
        <v>0</v>
      </c>
      <c r="RG84" s="61">
        <f t="shared" si="1571"/>
        <v>0</v>
      </c>
      <c r="RH84" s="61">
        <f t="shared" si="1571"/>
        <v>0</v>
      </c>
      <c r="RI84" s="61">
        <f t="shared" si="1571"/>
        <v>0</v>
      </c>
      <c r="RJ84" s="61"/>
      <c r="RK84" s="61"/>
      <c r="RL84" s="61"/>
      <c r="RM84" s="61"/>
      <c r="RN84" s="61"/>
      <c r="RO84" s="61"/>
      <c r="RP84" s="61"/>
      <c r="RQ84" s="61"/>
      <c r="RR84" s="61"/>
      <c r="RS84" s="61"/>
      <c r="RT84" s="61"/>
      <c r="RU84" s="61"/>
      <c r="RV84" s="61"/>
      <c r="RW84" s="61"/>
      <c r="RX84" s="61"/>
      <c r="RY84" s="61"/>
      <c r="RZ84" s="61"/>
      <c r="SA84" s="61"/>
      <c r="SB84" s="61"/>
      <c r="SC84" s="61"/>
      <c r="SD84" s="61"/>
      <c r="SE84" s="61"/>
      <c r="SF84" s="61"/>
      <c r="SG84" s="61"/>
      <c r="SH84" s="62"/>
      <c r="SI84" s="61">
        <f t="shared" ref="SI84:TG84" si="1572">IFERROR(SI83/SI10,0)</f>
        <v>0</v>
      </c>
      <c r="SJ84" s="61">
        <f t="shared" si="1572"/>
        <v>0</v>
      </c>
      <c r="SK84" s="61">
        <f t="shared" si="1572"/>
        <v>0</v>
      </c>
      <c r="SL84" s="61">
        <f t="shared" si="1572"/>
        <v>0</v>
      </c>
      <c r="SM84" s="61">
        <f t="shared" si="1572"/>
        <v>0</v>
      </c>
      <c r="SN84" s="61">
        <f t="shared" si="1572"/>
        <v>0</v>
      </c>
      <c r="SO84" s="61">
        <f t="shared" si="1572"/>
        <v>0</v>
      </c>
      <c r="SP84" s="61">
        <f t="shared" si="1572"/>
        <v>0</v>
      </c>
      <c r="SQ84" s="61">
        <f t="shared" si="1572"/>
        <v>0</v>
      </c>
      <c r="SR84" s="61">
        <f t="shared" si="1572"/>
        <v>0</v>
      </c>
      <c r="SS84" s="61">
        <f t="shared" si="1572"/>
        <v>0</v>
      </c>
      <c r="ST84" s="61">
        <f t="shared" si="1572"/>
        <v>0</v>
      </c>
      <c r="SU84" s="61">
        <f t="shared" si="1572"/>
        <v>0</v>
      </c>
      <c r="SV84" s="61">
        <f t="shared" si="1572"/>
        <v>0</v>
      </c>
      <c r="SW84" s="61">
        <f t="shared" si="1572"/>
        <v>0</v>
      </c>
      <c r="SX84" s="61">
        <f t="shared" si="1572"/>
        <v>0</v>
      </c>
      <c r="SY84" s="61">
        <f t="shared" si="1572"/>
        <v>0</v>
      </c>
      <c r="SZ84" s="61">
        <f t="shared" si="1572"/>
        <v>0</v>
      </c>
      <c r="TA84" s="61">
        <f t="shared" si="1572"/>
        <v>0</v>
      </c>
      <c r="TB84" s="61">
        <f t="shared" si="1572"/>
        <v>0</v>
      </c>
      <c r="TC84" s="61">
        <f t="shared" si="1572"/>
        <v>0</v>
      </c>
      <c r="TD84" s="61">
        <f t="shared" si="1572"/>
        <v>0</v>
      </c>
      <c r="TE84" s="61">
        <f t="shared" si="1572"/>
        <v>0</v>
      </c>
      <c r="TF84" s="61">
        <f t="shared" si="1572"/>
        <v>0</v>
      </c>
      <c r="TG84" s="61">
        <f t="shared" si="1572"/>
        <v>0</v>
      </c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2"/>
      <c r="UH84" s="61">
        <f t="shared" ref="UH84:VF84" si="1573">IFERROR(UH83/UH10,0)</f>
        <v>0</v>
      </c>
      <c r="UI84" s="61">
        <f t="shared" si="1573"/>
        <v>0</v>
      </c>
      <c r="UJ84" s="61">
        <f t="shared" si="1573"/>
        <v>0</v>
      </c>
      <c r="UK84" s="61">
        <f t="shared" si="1573"/>
        <v>0</v>
      </c>
      <c r="UL84" s="61">
        <f t="shared" si="1573"/>
        <v>0</v>
      </c>
      <c r="UM84" s="61">
        <f t="shared" si="1573"/>
        <v>0</v>
      </c>
      <c r="UN84" s="61">
        <f t="shared" si="1573"/>
        <v>0</v>
      </c>
      <c r="UO84" s="61">
        <f t="shared" si="1573"/>
        <v>0</v>
      </c>
      <c r="UP84" s="61">
        <f t="shared" si="1573"/>
        <v>0</v>
      </c>
      <c r="UQ84" s="61">
        <f t="shared" si="1573"/>
        <v>0</v>
      </c>
      <c r="UR84" s="61">
        <f t="shared" si="1573"/>
        <v>0</v>
      </c>
      <c r="US84" s="61">
        <f t="shared" si="1573"/>
        <v>0</v>
      </c>
      <c r="UT84" s="61">
        <f t="shared" si="1573"/>
        <v>0</v>
      </c>
      <c r="UU84" s="61">
        <f t="shared" si="1573"/>
        <v>0</v>
      </c>
      <c r="UV84" s="61">
        <f t="shared" si="1573"/>
        <v>0</v>
      </c>
      <c r="UW84" s="61">
        <f t="shared" si="1573"/>
        <v>0</v>
      </c>
      <c r="UX84" s="61">
        <f t="shared" si="1573"/>
        <v>0</v>
      </c>
      <c r="UY84" s="61">
        <f t="shared" si="1573"/>
        <v>0</v>
      </c>
      <c r="UZ84" s="61">
        <f t="shared" si="1573"/>
        <v>0</v>
      </c>
      <c r="VA84" s="61">
        <f t="shared" si="1573"/>
        <v>0</v>
      </c>
      <c r="VB84" s="61">
        <f t="shared" si="1573"/>
        <v>0</v>
      </c>
      <c r="VC84" s="61">
        <f t="shared" si="1573"/>
        <v>0</v>
      </c>
      <c r="VD84" s="61">
        <f t="shared" si="1573"/>
        <v>0</v>
      </c>
      <c r="VE84" s="61">
        <f t="shared" si="1573"/>
        <v>0</v>
      </c>
      <c r="VF84" s="61">
        <f t="shared" si="1573"/>
        <v>0</v>
      </c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2"/>
      <c r="WF84" s="61">
        <f t="shared" ref="WF84:XD84" si="1574">IFERROR(WF83/WF10,0)</f>
        <v>0.0270153821249796</v>
      </c>
      <c r="WG84" s="61">
        <f t="shared" si="1574"/>
        <v>-0.00535352607962073</v>
      </c>
      <c r="WH84" s="61">
        <f t="shared" si="1574"/>
        <v>0.0290651762381472</v>
      </c>
      <c r="WI84" s="61">
        <f t="shared" si="1574"/>
        <v>0.0361193712963543</v>
      </c>
      <c r="WJ84" s="61">
        <f t="shared" si="1574"/>
        <v>0.0134703483991465</v>
      </c>
      <c r="WK84" s="61">
        <f t="shared" si="1574"/>
        <v>-0.035887406650902</v>
      </c>
      <c r="WL84" s="61">
        <f t="shared" si="1574"/>
        <v>0.0133733743724499</v>
      </c>
      <c r="WM84" s="61">
        <f t="shared" si="1574"/>
        <v>0.0129578141749276</v>
      </c>
      <c r="WN84" s="61">
        <f t="shared" si="1574"/>
        <v>-0.105425420542354</v>
      </c>
      <c r="WO84" s="61">
        <f t="shared" si="1574"/>
        <v>0.135497045520653</v>
      </c>
      <c r="WP84" s="61">
        <f t="shared" si="1574"/>
        <v>0.0523145687673075</v>
      </c>
      <c r="WQ84" s="61">
        <f t="shared" si="1574"/>
        <v>0.0493033215560566</v>
      </c>
      <c r="WR84" s="61">
        <f t="shared" si="1574"/>
        <v>-0.466874708948143</v>
      </c>
      <c r="WS84" s="61">
        <f t="shared" si="1574"/>
        <v>-0.0425538261041524</v>
      </c>
      <c r="WT84" s="61">
        <f t="shared" si="1574"/>
        <v>0.155796269402609</v>
      </c>
      <c r="WU84" s="61">
        <f t="shared" si="1574"/>
        <v>-0.33242764664053</v>
      </c>
      <c r="WV84" s="61">
        <f t="shared" si="1574"/>
        <v>-0.0894754911694856</v>
      </c>
      <c r="WW84" s="61">
        <f t="shared" si="1574"/>
        <v>0.145688846758287</v>
      </c>
      <c r="WX84" s="61">
        <f t="shared" si="1574"/>
        <v>0.128425484361161</v>
      </c>
      <c r="WY84" s="61">
        <f t="shared" si="1574"/>
        <v>0.105573553182961</v>
      </c>
      <c r="WZ84" s="61">
        <f t="shared" si="1574"/>
        <v>-1.20582033504483</v>
      </c>
      <c r="XA84" s="61">
        <f t="shared" si="1574"/>
        <v>0.0834219867793721</v>
      </c>
      <c r="XB84" s="61">
        <f t="shared" si="1574"/>
        <v>-0.189096827975804</v>
      </c>
      <c r="XC84" s="61">
        <f t="shared" si="1574"/>
        <v>0</v>
      </c>
      <c r="XD84" s="61">
        <f t="shared" si="1574"/>
        <v>0.063477059446551</v>
      </c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2"/>
    </row>
    <row r="86" s="18" customFormat="1" customHeight="1" spans="1:653">
      <c r="A86" s="92"/>
      <c r="B86" s="21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3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5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3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5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3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5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3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5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3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5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3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5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3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5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3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5"/>
      <c r="OM86" s="22"/>
      <c r="ON86" s="22"/>
      <c r="OO86" s="22"/>
      <c r="OP86" s="22"/>
      <c r="OQ86" s="22"/>
      <c r="OR86" s="22"/>
      <c r="OS86" s="22"/>
      <c r="OT86" s="22"/>
      <c r="OU86" s="22"/>
      <c r="OV86" s="22"/>
      <c r="OW86" s="22"/>
      <c r="OX86" s="22"/>
      <c r="OY86" s="22"/>
      <c r="OZ86" s="22"/>
      <c r="PA86" s="22"/>
      <c r="PB86" s="22"/>
      <c r="PC86" s="22"/>
      <c r="PD86" s="22"/>
      <c r="PE86" s="22"/>
      <c r="PF86" s="22"/>
      <c r="PG86" s="22"/>
      <c r="PH86" s="22"/>
      <c r="PI86" s="22"/>
      <c r="PJ86" s="22"/>
      <c r="PK86" s="23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5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3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5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3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5"/>
      <c r="UH86" s="22"/>
      <c r="UI86" s="22"/>
      <c r="UJ86" s="22"/>
      <c r="UK86" s="22"/>
      <c r="UL86" s="22"/>
      <c r="UM86" s="22"/>
      <c r="UN86" s="22"/>
      <c r="UO86" s="22"/>
      <c r="UP86" s="22"/>
      <c r="UQ86" s="22"/>
      <c r="UR86" s="22"/>
      <c r="US86" s="22"/>
      <c r="UT86" s="22"/>
      <c r="UU86" s="22"/>
      <c r="UV86" s="22"/>
      <c r="UW86" s="22"/>
      <c r="UX86" s="22"/>
      <c r="UY86" s="22"/>
      <c r="UZ86" s="22"/>
      <c r="VA86" s="22"/>
      <c r="VB86" s="22"/>
      <c r="VC86" s="22"/>
      <c r="VD86" s="22"/>
      <c r="VE86" s="22"/>
      <c r="VF86" s="23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5"/>
      <c r="WF86" s="22"/>
      <c r="WG86" s="22"/>
      <c r="WH86" s="22"/>
      <c r="WI86" s="22"/>
      <c r="WJ86" s="22"/>
      <c r="WK86" s="22"/>
      <c r="WL86" s="22"/>
      <c r="WM86" s="22"/>
      <c r="WN86" s="22"/>
      <c r="WO86" s="22"/>
      <c r="WP86" s="22"/>
      <c r="WQ86" s="22"/>
      <c r="WR86" s="22"/>
      <c r="WS86" s="22"/>
      <c r="WT86" s="22"/>
      <c r="WU86" s="22"/>
      <c r="WV86" s="22"/>
      <c r="WW86" s="22"/>
      <c r="WX86" s="22"/>
      <c r="WY86" s="22"/>
      <c r="WZ86" s="22"/>
      <c r="XA86" s="22"/>
      <c r="XB86" s="22"/>
      <c r="XC86" s="22"/>
      <c r="XD86" s="23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5"/>
    </row>
    <row r="87" s="18" customFormat="1" customHeight="1" spans="1:653">
      <c r="A87" s="21"/>
      <c r="B87" s="21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3" t="b">
        <f>ROUND(AA83,2)=ROUND(SUM(C83:Z83),2)</f>
        <v>1</v>
      </c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5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3" t="b">
        <f>ROUND(BY83,2)=ROUND(SUM(BA83:BX83),2)</f>
        <v>1</v>
      </c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3" t="b">
        <f>ROUND(DW83,2)=ROUND(SUM(CY83:DV83),2)</f>
        <v>1</v>
      </c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3" t="b">
        <f>ROUND(FU83,2)=ROUND(SUM(EW83:FT83),2)</f>
        <v>1</v>
      </c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3" t="b">
        <f>ROUND(HS83,2)=ROUND(SUM(GU83:HR83),2)</f>
        <v>1</v>
      </c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3" t="b">
        <f>ROUND(JQ83,2)=ROUND(SUM(IS83:JP83),2)</f>
        <v>1</v>
      </c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3" t="b">
        <f>ROUND(LO83,2)=ROUND(SUM(KQ83:LN83),2)</f>
        <v>1</v>
      </c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3" t="b">
        <f>ROUND(NM83,2)=ROUND(SUM(MO83:NL83),2)</f>
        <v>1</v>
      </c>
      <c r="OM87" s="22"/>
      <c r="ON87" s="22"/>
      <c r="OO87" s="22"/>
      <c r="OP87" s="22"/>
      <c r="OQ87" s="22"/>
      <c r="OR87" s="22"/>
      <c r="OS87" s="22"/>
      <c r="OT87" s="22"/>
      <c r="OU87" s="22"/>
      <c r="OV87" s="22"/>
      <c r="OW87" s="22"/>
      <c r="OX87" s="22"/>
      <c r="OY87" s="22"/>
      <c r="OZ87" s="22"/>
      <c r="PA87" s="22"/>
      <c r="PB87" s="22"/>
      <c r="PC87" s="22"/>
      <c r="PD87" s="22"/>
      <c r="PE87" s="22"/>
      <c r="PF87" s="22"/>
      <c r="PG87" s="22"/>
      <c r="PH87" s="22"/>
      <c r="PI87" s="22"/>
      <c r="PJ87" s="22"/>
      <c r="PK87" s="23" t="b">
        <f>ROUND(PK83,2)=ROUND(SUM(OM83:PJ83),2)</f>
        <v>1</v>
      </c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3" t="b">
        <f>ROUND(RI83,2)=ROUND(SUM(QK83:RH83),2)</f>
        <v>1</v>
      </c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3" t="b">
        <f>ROUND(TG83,2)=ROUND(SUM(SI83:TF83),2)</f>
        <v>1</v>
      </c>
      <c r="UH87" s="22"/>
      <c r="UI87" s="22"/>
      <c r="UJ87" s="22"/>
      <c r="UK87" s="22"/>
      <c r="UL87" s="22"/>
      <c r="UM87" s="22"/>
      <c r="UN87" s="22"/>
      <c r="UO87" s="22"/>
      <c r="UP87" s="22"/>
      <c r="UQ87" s="22"/>
      <c r="UR87" s="22"/>
      <c r="US87" s="22"/>
      <c r="UT87" s="22"/>
      <c r="UU87" s="22"/>
      <c r="UV87" s="22"/>
      <c r="UW87" s="22"/>
      <c r="UX87" s="22"/>
      <c r="UY87" s="22"/>
      <c r="UZ87" s="22"/>
      <c r="VA87" s="22"/>
      <c r="VB87" s="22"/>
      <c r="VC87" s="22"/>
      <c r="VD87" s="22"/>
      <c r="VE87" s="22"/>
      <c r="VF87" s="23" t="b">
        <f>ROUND(VF83,2)=ROUND(SUM(UH83:VE83),2)</f>
        <v>1</v>
      </c>
      <c r="WF87" s="22"/>
      <c r="WG87" s="22"/>
      <c r="WH87" s="22"/>
      <c r="WI87" s="22"/>
      <c r="WJ87" s="22"/>
      <c r="WK87" s="22"/>
      <c r="WL87" s="22"/>
      <c r="WM87" s="22"/>
      <c r="WN87" s="22"/>
      <c r="WO87" s="22"/>
      <c r="WP87" s="22"/>
      <c r="WQ87" s="22"/>
      <c r="WR87" s="22"/>
      <c r="WS87" s="22"/>
      <c r="WT87" s="22"/>
      <c r="WU87" s="22"/>
      <c r="WV87" s="22"/>
      <c r="WW87" s="22"/>
      <c r="WX87" s="22"/>
      <c r="WY87" s="22"/>
      <c r="WZ87" s="22"/>
      <c r="XA87" s="22"/>
      <c r="XB87" s="22"/>
      <c r="XC87" s="22"/>
      <c r="XD87" s="23" t="b">
        <f>ROUND(XD83,2)=ROUND(SUM(WF83:XC83),2)</f>
        <v>1</v>
      </c>
      <c r="XE87" s="24"/>
      <c r="XF87" s="24"/>
      <c r="XG87" s="24"/>
      <c r="XH87" s="24"/>
      <c r="XI87" s="24"/>
      <c r="XJ87" s="24"/>
      <c r="XK87" s="24"/>
      <c r="XL87" s="24"/>
      <c r="XM87" s="24"/>
      <c r="XN87" s="25"/>
      <c r="XO87" s="24"/>
      <c r="XP87" s="24"/>
      <c r="XQ87" s="24"/>
      <c r="XR87" s="24"/>
      <c r="XS87" s="24"/>
      <c r="XT87" s="24"/>
      <c r="XU87" s="24"/>
      <c r="XV87" s="24"/>
      <c r="XW87" s="24"/>
      <c r="XX87" s="25"/>
      <c r="XY87" s="24"/>
      <c r="XZ87" s="24"/>
      <c r="YA87" s="24"/>
      <c r="YB87" s="24"/>
      <c r="YC87" s="24"/>
    </row>
    <row r="89" s="18" customFormat="1" customHeight="1" spans="1:653">
      <c r="A89" s="21"/>
      <c r="B89" s="21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3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5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3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5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3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5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3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5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3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5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3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5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3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5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3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5"/>
      <c r="OM89" s="22"/>
      <c r="ON89" s="22"/>
      <c r="OO89" s="22"/>
      <c r="OP89" s="22"/>
      <c r="OQ89" s="22"/>
      <c r="OR89" s="22"/>
      <c r="OS89" s="22"/>
      <c r="OT89" s="22"/>
      <c r="OU89" s="22"/>
      <c r="OV89" s="22"/>
      <c r="OW89" s="22"/>
      <c r="OX89" s="22"/>
      <c r="OY89" s="22"/>
      <c r="OZ89" s="22"/>
      <c r="PA89" s="22"/>
      <c r="PB89" s="22"/>
      <c r="PC89" s="22"/>
      <c r="PD89" s="22"/>
      <c r="PE89" s="22"/>
      <c r="PF89" s="22"/>
      <c r="PG89" s="22"/>
      <c r="PH89" s="22"/>
      <c r="PI89" s="22"/>
      <c r="PJ89" s="22"/>
      <c r="PK89" s="23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5"/>
      <c r="QK89" s="22"/>
      <c r="QL89" s="22"/>
      <c r="QM89" s="22"/>
      <c r="QN89" s="22"/>
      <c r="QO89" s="22"/>
      <c r="QP89" s="22"/>
      <c r="QQ89" s="22"/>
      <c r="QR89" s="22"/>
      <c r="QS89" s="22"/>
      <c r="QT89" s="22"/>
      <c r="QU89" s="22"/>
      <c r="QV89" s="22"/>
      <c r="QW89" s="22"/>
      <c r="QX89" s="22"/>
      <c r="QY89" s="22"/>
      <c r="QZ89" s="22"/>
      <c r="RA89" s="22"/>
      <c r="RB89" s="22"/>
      <c r="RC89" s="22"/>
      <c r="RD89" s="22"/>
      <c r="RE89" s="22"/>
      <c r="RF89" s="22"/>
      <c r="RG89" s="22"/>
      <c r="RH89" s="22"/>
      <c r="RI89" s="23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5"/>
      <c r="SI89" s="22"/>
      <c r="SJ89" s="22"/>
      <c r="SK89" s="22"/>
      <c r="SL89" s="22"/>
      <c r="SM89" s="22"/>
      <c r="SN89" s="22"/>
      <c r="SO89" s="22"/>
      <c r="SP89" s="22"/>
      <c r="SQ89" s="22"/>
      <c r="SR89" s="22"/>
      <c r="SS89" s="22"/>
      <c r="ST89" s="22"/>
      <c r="SU89" s="22"/>
      <c r="SV89" s="22"/>
      <c r="SW89" s="22"/>
      <c r="SX89" s="22"/>
      <c r="SY89" s="22"/>
      <c r="SZ89" s="22"/>
      <c r="TA89" s="22"/>
      <c r="TB89" s="22"/>
      <c r="TC89" s="22"/>
      <c r="TD89" s="22"/>
      <c r="TE89" s="22"/>
      <c r="TF89" s="22"/>
      <c r="TG89" s="23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5"/>
      <c r="UH89" s="22"/>
      <c r="UI89" s="22"/>
      <c r="UJ89" s="22"/>
      <c r="UK89" s="22"/>
      <c r="UL89" s="22"/>
      <c r="UM89" s="22"/>
      <c r="UN89" s="22"/>
      <c r="UO89" s="22"/>
      <c r="UP89" s="22"/>
      <c r="UQ89" s="22"/>
      <c r="UR89" s="22"/>
      <c r="US89" s="22"/>
      <c r="UT89" s="22"/>
      <c r="UU89" s="22"/>
      <c r="UV89" s="22"/>
      <c r="UW89" s="22"/>
      <c r="UX89" s="22"/>
      <c r="UY89" s="22"/>
      <c r="UZ89" s="22"/>
      <c r="VA89" s="22"/>
      <c r="VB89" s="22"/>
      <c r="VC89" s="22"/>
      <c r="VD89" s="22"/>
      <c r="VE89" s="22"/>
      <c r="VF89" s="23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5"/>
      <c r="WF89" s="22"/>
      <c r="WG89" s="22"/>
      <c r="WH89" s="22"/>
      <c r="WI89" s="22"/>
      <c r="WJ89" s="22"/>
      <c r="WK89" s="22"/>
      <c r="WL89" s="22"/>
      <c r="WM89" s="22"/>
      <c r="WN89" s="22"/>
      <c r="WO89" s="22"/>
      <c r="WP89" s="22"/>
      <c r="WQ89" s="22"/>
      <c r="WR89" s="22"/>
      <c r="WS89" s="22"/>
      <c r="WT89" s="22"/>
      <c r="WU89" s="22"/>
      <c r="WV89" s="22"/>
      <c r="WW89" s="22"/>
      <c r="WX89" s="22"/>
      <c r="WY89" s="22"/>
      <c r="WZ89" s="22"/>
      <c r="XA89" s="22"/>
      <c r="XB89" s="22"/>
      <c r="XC89" s="22"/>
      <c r="XD89" s="93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5"/>
    </row>
    <row r="90" s="18" customFormat="1" customHeight="1" spans="1:653">
      <c r="A90" s="21"/>
      <c r="B90" s="21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3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5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3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5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3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5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3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5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3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5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3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5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3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5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3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5"/>
      <c r="OM90" s="22"/>
      <c r="ON90" s="22"/>
      <c r="OO90" s="22"/>
      <c r="OP90" s="22"/>
      <c r="OQ90" s="22"/>
      <c r="OR90" s="22"/>
      <c r="OS90" s="22"/>
      <c r="OT90" s="22"/>
      <c r="OU90" s="22"/>
      <c r="OV90" s="22"/>
      <c r="OW90" s="22"/>
      <c r="OX90" s="22"/>
      <c r="OY90" s="22"/>
      <c r="OZ90" s="22"/>
      <c r="PA90" s="22"/>
      <c r="PB90" s="22"/>
      <c r="PC90" s="22"/>
      <c r="PD90" s="22"/>
      <c r="PE90" s="22"/>
      <c r="PF90" s="22"/>
      <c r="PG90" s="22"/>
      <c r="PH90" s="22"/>
      <c r="PI90" s="22"/>
      <c r="PJ90" s="22"/>
      <c r="PK90" s="23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5"/>
      <c r="QK90" s="22"/>
      <c r="QL90" s="22"/>
      <c r="QM90" s="22"/>
      <c r="QN90" s="22"/>
      <c r="QO90" s="22"/>
      <c r="QP90" s="22"/>
      <c r="QQ90" s="22"/>
      <c r="QR90" s="22"/>
      <c r="QS90" s="22"/>
      <c r="QT90" s="22"/>
      <c r="QU90" s="22"/>
      <c r="QV90" s="22"/>
      <c r="QW90" s="22"/>
      <c r="QX90" s="22"/>
      <c r="QY90" s="22"/>
      <c r="QZ90" s="22"/>
      <c r="RA90" s="22"/>
      <c r="RB90" s="22"/>
      <c r="RC90" s="22"/>
      <c r="RD90" s="22"/>
      <c r="RE90" s="22"/>
      <c r="RF90" s="22"/>
      <c r="RG90" s="22"/>
      <c r="RH90" s="22"/>
      <c r="RI90" s="23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5"/>
      <c r="SI90" s="22"/>
      <c r="SJ90" s="22"/>
      <c r="SK90" s="22"/>
      <c r="SL90" s="22"/>
      <c r="SM90" s="22"/>
      <c r="SN90" s="22"/>
      <c r="SO90" s="22"/>
      <c r="SP90" s="22"/>
      <c r="SQ90" s="22"/>
      <c r="SR90" s="22"/>
      <c r="SS90" s="22"/>
      <c r="ST90" s="22"/>
      <c r="SU90" s="22"/>
      <c r="SV90" s="22"/>
      <c r="SW90" s="22"/>
      <c r="SX90" s="22"/>
      <c r="SY90" s="22"/>
      <c r="SZ90" s="22"/>
      <c r="TA90" s="22"/>
      <c r="TB90" s="22"/>
      <c r="TC90" s="22"/>
      <c r="TD90" s="22"/>
      <c r="TE90" s="22"/>
      <c r="TF90" s="22"/>
      <c r="TG90" s="23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5"/>
      <c r="UH90" s="22"/>
      <c r="UI90" s="22"/>
      <c r="UJ90" s="22"/>
      <c r="UK90" s="22"/>
      <c r="UL90" s="22"/>
      <c r="UM90" s="22"/>
      <c r="UN90" s="22"/>
      <c r="UO90" s="22"/>
      <c r="UP90" s="22"/>
      <c r="UQ90" s="22"/>
      <c r="UR90" s="22"/>
      <c r="US90" s="22"/>
      <c r="UT90" s="22"/>
      <c r="UU90" s="22"/>
      <c r="UV90" s="22"/>
      <c r="UW90" s="22"/>
      <c r="UX90" s="22"/>
      <c r="UY90" s="22"/>
      <c r="UZ90" s="22"/>
      <c r="VA90" s="22"/>
      <c r="VB90" s="22"/>
      <c r="VC90" s="22"/>
      <c r="VD90" s="22"/>
      <c r="VE90" s="22"/>
      <c r="VF90" s="23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5"/>
      <c r="WF90" s="22"/>
      <c r="WG90" s="22"/>
      <c r="WH90" s="22"/>
      <c r="WI90" s="22"/>
      <c r="WJ90" s="22"/>
      <c r="WK90" s="22"/>
      <c r="WL90" s="22"/>
      <c r="WM90" s="22"/>
      <c r="WN90" s="22"/>
      <c r="WO90" s="22"/>
      <c r="WP90" s="22"/>
      <c r="WQ90" s="22"/>
      <c r="WR90" s="22"/>
      <c r="WS90" s="22"/>
      <c r="WT90" s="22"/>
      <c r="WU90" s="22"/>
      <c r="WV90" s="22"/>
      <c r="WW90" s="22"/>
      <c r="WX90" s="22"/>
      <c r="WY90" s="22"/>
      <c r="WZ90" s="22"/>
      <c r="XA90" s="22"/>
      <c r="XB90" s="22"/>
      <c r="XC90" s="22"/>
      <c r="XD90" s="93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5"/>
    </row>
  </sheetData>
  <autoFilter xmlns:etc="http://www.wps.cn/officeDocument/2017/etCustomData" ref="A2:UB84" etc:filterBottomFollowUsedRange="0">
    <extLst/>
  </autoFilter>
  <mergeCells count="7">
    <mergeCell ref="A4:A5"/>
    <mergeCell ref="A6:A10"/>
    <mergeCell ref="A11:A13"/>
    <mergeCell ref="A16:A51"/>
    <mergeCell ref="A54:A57"/>
    <mergeCell ref="A60:A73"/>
    <mergeCell ref="A76:A81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4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 customHeight="1"/>
  <cols>
    <col min="1" max="1" width="48.3333333333333" style="1" customWidth="1"/>
    <col min="2" max="2" width="9" style="1"/>
    <col min="3" max="4" width="9.16666666666667" style="1"/>
    <col min="5" max="5" width="9" style="1"/>
    <col min="6" max="6" width="9.16666666666667" style="1"/>
    <col min="7" max="8" width="9" style="1"/>
    <col min="9" max="9" width="9.16666666666667" style="1"/>
    <col min="10" max="10" width="12.6666666666667" style="1"/>
    <col min="11" max="11" width="9" style="1"/>
    <col min="12" max="13" width="9.16666666666667" style="1"/>
    <col min="14" max="14" width="9" style="1"/>
    <col min="15" max="16" width="9.16666666666667" style="1"/>
    <col min="17" max="17" width="9" style="1"/>
    <col min="18" max="19" width="9.16666666666667" style="1"/>
    <col min="20" max="40" width="9" style="1"/>
  </cols>
  <sheetData>
    <row r="1" s="1" customFormat="1" ht="28" customHeight="1" spans="1:19">
      <c r="A1" s="2"/>
      <c r="B1" s="3" t="s">
        <v>141</v>
      </c>
      <c r="C1" s="4"/>
      <c r="D1" s="5"/>
      <c r="E1" s="3" t="s">
        <v>142</v>
      </c>
      <c r="F1" s="4"/>
      <c r="G1" s="5"/>
      <c r="H1" s="3" t="s">
        <v>143</v>
      </c>
      <c r="I1" s="4"/>
      <c r="J1" s="5"/>
      <c r="K1" s="3" t="s">
        <v>144</v>
      </c>
      <c r="L1" s="4"/>
      <c r="M1" s="5"/>
      <c r="N1" s="3" t="s">
        <v>145</v>
      </c>
      <c r="O1" s="4"/>
      <c r="P1" s="5"/>
      <c r="Q1" s="3" t="s">
        <v>146</v>
      </c>
      <c r="R1" s="4"/>
      <c r="S1" s="5"/>
    </row>
    <row r="2" s="1" customFormat="1" customHeight="1" spans="1:19">
      <c r="A2" s="6" t="s">
        <v>15</v>
      </c>
      <c r="B2" s="7" t="s">
        <v>17</v>
      </c>
      <c r="C2" s="7" t="s">
        <v>18</v>
      </c>
      <c r="D2" s="7" t="s">
        <v>40</v>
      </c>
      <c r="E2" s="7" t="s">
        <v>17</v>
      </c>
      <c r="F2" s="7" t="s">
        <v>18</v>
      </c>
      <c r="G2" s="7" t="s">
        <v>40</v>
      </c>
      <c r="H2" s="7" t="s">
        <v>17</v>
      </c>
      <c r="I2" s="7" t="s">
        <v>18</v>
      </c>
      <c r="J2" s="7" t="s">
        <v>40</v>
      </c>
      <c r="K2" s="7" t="s">
        <v>17</v>
      </c>
      <c r="L2" s="7" t="s">
        <v>18</v>
      </c>
      <c r="M2" s="7" t="s">
        <v>40</v>
      </c>
      <c r="N2" s="7" t="s">
        <v>17</v>
      </c>
      <c r="O2" s="7" t="s">
        <v>18</v>
      </c>
      <c r="P2" s="7" t="s">
        <v>40</v>
      </c>
      <c r="Q2" s="7" t="s">
        <v>17</v>
      </c>
      <c r="R2" s="7" t="s">
        <v>18</v>
      </c>
      <c r="S2" s="7" t="s">
        <v>40</v>
      </c>
    </row>
    <row r="3" s="1" customFormat="1" customHeight="1" spans="1:19">
      <c r="A3" s="2" t="s">
        <v>50</v>
      </c>
      <c r="B3" s="8">
        <v>5</v>
      </c>
      <c r="C3" s="8">
        <v>9</v>
      </c>
      <c r="D3" s="8">
        <f>SUM(B3:C3)</f>
        <v>14</v>
      </c>
      <c r="E3" s="8"/>
      <c r="F3" s="8">
        <v>5</v>
      </c>
      <c r="G3" s="8">
        <f>SUM(E3:F3)</f>
        <v>5</v>
      </c>
      <c r="H3" s="8">
        <v>4</v>
      </c>
      <c r="I3" s="8">
        <v>39</v>
      </c>
      <c r="J3" s="8">
        <f>SUM(H3:I3)</f>
        <v>43</v>
      </c>
      <c r="K3" s="8">
        <v>5</v>
      </c>
      <c r="L3" s="8">
        <v>23</v>
      </c>
      <c r="M3" s="8">
        <f>SUM(K3:L3)</f>
        <v>28</v>
      </c>
      <c r="N3" s="8">
        <v>36</v>
      </c>
      <c r="O3" s="8">
        <v>22</v>
      </c>
      <c r="P3" s="8">
        <f>SUM(N3:O3)</f>
        <v>58</v>
      </c>
      <c r="Q3" s="8">
        <v>34</v>
      </c>
      <c r="R3" s="8">
        <v>30</v>
      </c>
      <c r="S3" s="8">
        <f>SUM(Q3:R3)</f>
        <v>64</v>
      </c>
    </row>
    <row r="4" s="1" customFormat="1" customHeight="1" spans="1:19">
      <c r="A4" s="2" t="s">
        <v>53</v>
      </c>
      <c r="B4" s="8">
        <v>156.6</v>
      </c>
      <c r="C4" s="8">
        <v>917.28</v>
      </c>
      <c r="D4" s="9">
        <f>SUM(B4:C4)</f>
        <v>1073.88</v>
      </c>
      <c r="E4" s="8"/>
      <c r="F4" s="8">
        <v>488.64</v>
      </c>
      <c r="G4" s="9">
        <f>SUM(E4:F4)</f>
        <v>488.64</v>
      </c>
      <c r="H4" s="8">
        <v>134.7</v>
      </c>
      <c r="I4" s="8">
        <v>4909.36</v>
      </c>
      <c r="J4" s="9">
        <f>SUM(H4:I4)</f>
        <v>5044.06</v>
      </c>
      <c r="K4" s="8">
        <v>166.2</v>
      </c>
      <c r="L4" s="8">
        <v>3509.4</v>
      </c>
      <c r="M4" s="9">
        <f>SUM(K4:L4)</f>
        <v>3675.6</v>
      </c>
      <c r="N4" s="8">
        <v>1125.13</v>
      </c>
      <c r="O4" s="8">
        <v>2860.56</v>
      </c>
      <c r="P4" s="9">
        <f>SUM(N4:O4)</f>
        <v>3985.69</v>
      </c>
      <c r="Q4" s="8">
        <v>1043</v>
      </c>
      <c r="R4" s="8">
        <v>4436.92</v>
      </c>
      <c r="S4" s="9">
        <f>SUM(Q4:R4)</f>
        <v>5479.92</v>
      </c>
    </row>
    <row r="5" s="1" customFormat="1" customHeight="1" spans="1:19">
      <c r="A5" s="2" t="s">
        <v>54</v>
      </c>
      <c r="B5" s="8"/>
      <c r="C5" s="8"/>
      <c r="D5" s="9">
        <f>SUM(B5:C5)</f>
        <v>0</v>
      </c>
      <c r="E5" s="8"/>
      <c r="F5" s="8"/>
      <c r="G5" s="9">
        <f>SUM(E5:F5)</f>
        <v>0</v>
      </c>
      <c r="H5" s="8"/>
      <c r="I5" s="8"/>
      <c r="J5" s="9">
        <f>SUM(H5:I5)</f>
        <v>0</v>
      </c>
      <c r="K5" s="8"/>
      <c r="L5" s="8"/>
      <c r="M5" s="9">
        <f>SUM(K5:L5)</f>
        <v>0</v>
      </c>
      <c r="N5" s="8"/>
      <c r="O5" s="8"/>
      <c r="P5" s="9">
        <f>SUM(N5:O5)</f>
        <v>0</v>
      </c>
      <c r="Q5" s="8"/>
      <c r="R5" s="8"/>
      <c r="S5" s="9">
        <f>SUM(Q5:R5)</f>
        <v>0</v>
      </c>
    </row>
    <row r="6" s="1" customFormat="1" customHeight="1" spans="1:19">
      <c r="A6" s="2" t="s">
        <v>55</v>
      </c>
      <c r="B6" s="8">
        <v>33.9</v>
      </c>
      <c r="C6" s="8">
        <v>143.26</v>
      </c>
      <c r="D6" s="9">
        <f>SUM(B6:C6)</f>
        <v>177.16</v>
      </c>
      <c r="E6" s="8"/>
      <c r="F6" s="8">
        <v>245.6</v>
      </c>
      <c r="G6" s="9">
        <f>SUM(E6:F6)</f>
        <v>245.6</v>
      </c>
      <c r="H6" s="8">
        <v>65.8</v>
      </c>
      <c r="I6" s="8">
        <v>1404.78</v>
      </c>
      <c r="J6" s="9">
        <f>SUM(H6:I6)</f>
        <v>1470.58</v>
      </c>
      <c r="K6" s="8">
        <v>53.6</v>
      </c>
      <c r="L6" s="8">
        <v>1746.28</v>
      </c>
      <c r="M6" s="9">
        <f>SUM(K6:L6)</f>
        <v>1799.88</v>
      </c>
      <c r="N6" s="8">
        <v>117.6</v>
      </c>
      <c r="O6" s="8">
        <v>215</v>
      </c>
      <c r="P6" s="9">
        <f>SUM(N6:O6)</f>
        <v>332.6</v>
      </c>
      <c r="Q6" s="8">
        <v>248.4</v>
      </c>
      <c r="R6" s="8">
        <v>401.98</v>
      </c>
      <c r="S6" s="9">
        <f>SUM(Q6:R6)</f>
        <v>650.38</v>
      </c>
    </row>
    <row r="7" s="1" customFormat="1" customHeight="1" spans="1:19">
      <c r="A7" s="10" t="s">
        <v>57</v>
      </c>
      <c r="B7" s="11">
        <v>122.7</v>
      </c>
      <c r="C7" s="11">
        <v>774.02</v>
      </c>
      <c r="D7" s="11">
        <f>D4-D5-D6</f>
        <v>896.72</v>
      </c>
      <c r="E7" s="11">
        <v>0</v>
      </c>
      <c r="F7" s="11">
        <v>243.04</v>
      </c>
      <c r="G7" s="11">
        <f>G4-G5-G6</f>
        <v>243.04</v>
      </c>
      <c r="H7" s="11">
        <v>68.9</v>
      </c>
      <c r="I7" s="11">
        <v>3504.58</v>
      </c>
      <c r="J7" s="11">
        <f>J4-J5-J6</f>
        <v>3573.48</v>
      </c>
      <c r="K7" s="12">
        <v>112.6</v>
      </c>
      <c r="L7" s="12">
        <v>1763.12</v>
      </c>
      <c r="M7" s="11">
        <f>M4-M5-M6</f>
        <v>1875.72</v>
      </c>
      <c r="N7" s="11">
        <v>1007.53</v>
      </c>
      <c r="O7" s="11">
        <v>2645.56</v>
      </c>
      <c r="P7" s="11">
        <f>P4-P5-P6</f>
        <v>3653.09</v>
      </c>
      <c r="Q7" s="11">
        <v>794.6</v>
      </c>
      <c r="R7" s="11">
        <v>4034.94</v>
      </c>
      <c r="S7" s="11">
        <f>S4-S5-S6</f>
        <v>4829.54</v>
      </c>
    </row>
    <row r="8" s="1" customFormat="1" customHeight="1" spans="1:19">
      <c r="A8" s="2" t="s">
        <v>59</v>
      </c>
      <c r="B8" s="8">
        <v>162</v>
      </c>
      <c r="C8" s="8">
        <v>861.6</v>
      </c>
      <c r="D8" s="9">
        <f>SUM(B8:C8)</f>
        <v>1023.6</v>
      </c>
      <c r="E8" s="8"/>
      <c r="F8" s="8">
        <v>429.6</v>
      </c>
      <c r="G8" s="9">
        <f>SUM(E8:F8)</f>
        <v>429.6</v>
      </c>
      <c r="H8" s="8">
        <v>135</v>
      </c>
      <c r="I8" s="8">
        <v>4538.4</v>
      </c>
      <c r="J8" s="9">
        <f>SUM(H8:I8)</f>
        <v>4673.4</v>
      </c>
      <c r="K8" s="8">
        <v>96</v>
      </c>
      <c r="L8" s="8">
        <v>3355.2</v>
      </c>
      <c r="M8" s="9">
        <f>SUM(K8:L8)</f>
        <v>3451.2</v>
      </c>
      <c r="N8" s="8">
        <v>608</v>
      </c>
      <c r="O8" s="8">
        <v>2512.8</v>
      </c>
      <c r="P8" s="9">
        <f>SUM(N8:O8)</f>
        <v>3120.8</v>
      </c>
      <c r="Q8" s="8">
        <v>544</v>
      </c>
      <c r="R8" s="8">
        <v>4392</v>
      </c>
      <c r="S8" s="9">
        <f>SUM(Q8:R8)</f>
        <v>4936</v>
      </c>
    </row>
    <row r="9" s="1" customFormat="1" customHeight="1" spans="1:19">
      <c r="A9" s="2" t="s">
        <v>60</v>
      </c>
      <c r="B9" s="8">
        <v>30.6</v>
      </c>
      <c r="C9" s="8">
        <v>0</v>
      </c>
      <c r="D9" s="9">
        <f>SUM(B9:C9)</f>
        <v>30.6</v>
      </c>
      <c r="E9" s="8"/>
      <c r="F9" s="8">
        <v>0</v>
      </c>
      <c r="G9" s="9">
        <f>SUM(E9:F9)</f>
        <v>0</v>
      </c>
      <c r="H9" s="8">
        <v>63</v>
      </c>
      <c r="I9" s="8">
        <v>499.2</v>
      </c>
      <c r="J9" s="9">
        <f>SUM(H9:I9)</f>
        <v>562.2</v>
      </c>
      <c r="K9" s="8">
        <v>16</v>
      </c>
      <c r="L9" s="8">
        <v>1485.6</v>
      </c>
      <c r="M9" s="9">
        <f>SUM(K9:L9)</f>
        <v>1501.6</v>
      </c>
      <c r="N9" s="8">
        <v>80</v>
      </c>
      <c r="O9" s="8">
        <v>187.2</v>
      </c>
      <c r="P9" s="9">
        <f>SUM(N9:O9)</f>
        <v>267.2</v>
      </c>
      <c r="Q9" s="8">
        <v>128</v>
      </c>
      <c r="R9" s="8">
        <v>398.4</v>
      </c>
      <c r="S9" s="9">
        <f>SUM(Q9:R9)</f>
        <v>526.4</v>
      </c>
    </row>
    <row r="10" s="1" customFormat="1" customHeight="1" spans="1:19">
      <c r="A10" s="10" t="s">
        <v>61</v>
      </c>
      <c r="B10" s="11">
        <v>131.4</v>
      </c>
      <c r="C10" s="11">
        <v>861.6</v>
      </c>
      <c r="D10" s="11">
        <f>D8-D9</f>
        <v>993</v>
      </c>
      <c r="E10" s="11">
        <v>0</v>
      </c>
      <c r="F10" s="11">
        <v>429.6</v>
      </c>
      <c r="G10" s="11">
        <f>G8-G9</f>
        <v>429.6</v>
      </c>
      <c r="H10" s="11">
        <v>72</v>
      </c>
      <c r="I10" s="11">
        <v>4039.2</v>
      </c>
      <c r="J10" s="11">
        <f>J8-J9</f>
        <v>4111.2</v>
      </c>
      <c r="K10" s="12">
        <v>80</v>
      </c>
      <c r="L10" s="12">
        <v>1869.6</v>
      </c>
      <c r="M10" s="11">
        <f>M8-M9</f>
        <v>1949.6</v>
      </c>
      <c r="N10" s="11">
        <v>528</v>
      </c>
      <c r="O10" s="11">
        <v>2325.6</v>
      </c>
      <c r="P10" s="11">
        <f>P8-P9</f>
        <v>2853.6</v>
      </c>
      <c r="Q10" s="11">
        <v>416</v>
      </c>
      <c r="R10" s="11">
        <v>3993.6</v>
      </c>
      <c r="S10" s="11">
        <f>S8-S9</f>
        <v>4409.6</v>
      </c>
    </row>
    <row r="11" s="1" customFormat="1" customHeight="1" spans="1:19">
      <c r="A11" s="13" t="s">
        <v>147</v>
      </c>
      <c r="B11" s="14">
        <v>-8.7</v>
      </c>
      <c r="C11" s="14">
        <v>-87.58</v>
      </c>
      <c r="D11" s="14">
        <f>D7-D10</f>
        <v>-96.2800000000001</v>
      </c>
      <c r="E11" s="14">
        <v>0</v>
      </c>
      <c r="F11" s="14">
        <v>-186.56</v>
      </c>
      <c r="G11" s="14">
        <f>G7-G10</f>
        <v>-186.56</v>
      </c>
      <c r="H11" s="14">
        <v>-3.10000000000001</v>
      </c>
      <c r="I11" s="14">
        <v>-534.62</v>
      </c>
      <c r="J11" s="14">
        <f>J7-J10</f>
        <v>-537.72</v>
      </c>
      <c r="K11" s="15">
        <v>32.6</v>
      </c>
      <c r="L11" s="15">
        <v>-106.48</v>
      </c>
      <c r="M11" s="14">
        <f>M7-M10</f>
        <v>-73.8799999999999</v>
      </c>
      <c r="N11" s="14">
        <v>479.53</v>
      </c>
      <c r="O11" s="14">
        <v>319.96</v>
      </c>
      <c r="P11" s="14">
        <f>P7-P10</f>
        <v>799.49</v>
      </c>
      <c r="Q11" s="14">
        <v>378.6</v>
      </c>
      <c r="R11" s="14">
        <v>41.3400000000001</v>
      </c>
      <c r="S11" s="14">
        <f>S7-S10</f>
        <v>419.94</v>
      </c>
    </row>
    <row r="12" s="1" customFormat="1" customHeight="1" spans="1:19">
      <c r="A12" s="2" t="s">
        <v>148</v>
      </c>
      <c r="B12" s="9"/>
      <c r="C12" s="9"/>
      <c r="D12" s="9">
        <f t="shared" ref="D12:D29" si="0">SUM(B12:C12)</f>
        <v>0</v>
      </c>
      <c r="E12" s="9"/>
      <c r="F12" s="9"/>
      <c r="G12" s="9">
        <f t="shared" ref="G12:G29" si="1">SUM(E12:F12)</f>
        <v>0</v>
      </c>
      <c r="H12" s="9">
        <v>0</v>
      </c>
      <c r="I12" s="9"/>
      <c r="J12" s="9">
        <f t="shared" ref="J12:J29" si="2">SUM(H12:I12)</f>
        <v>0</v>
      </c>
      <c r="K12" s="9"/>
      <c r="L12" s="9"/>
      <c r="M12" s="9">
        <f t="shared" ref="M12:M29" si="3">SUM(K12:L12)</f>
        <v>0</v>
      </c>
      <c r="N12" s="9"/>
      <c r="O12" s="9"/>
      <c r="P12" s="9">
        <f t="shared" ref="P12:P29" si="4">SUM(N12:O12)</f>
        <v>0</v>
      </c>
      <c r="Q12" s="9"/>
      <c r="R12" s="9"/>
      <c r="S12" s="9">
        <f t="shared" ref="S12:S29" si="5">SUM(Q12:R12)</f>
        <v>0</v>
      </c>
    </row>
    <row r="13" s="1" customFormat="1" customHeight="1" spans="1:19">
      <c r="A13" s="2" t="s">
        <v>149</v>
      </c>
      <c r="B13" s="9"/>
      <c r="C13" s="9"/>
      <c r="D13" s="9">
        <f t="shared" si="0"/>
        <v>0</v>
      </c>
      <c r="E13" s="9"/>
      <c r="F13" s="9"/>
      <c r="G13" s="9">
        <f t="shared" si="1"/>
        <v>0</v>
      </c>
      <c r="H13" s="9"/>
      <c r="I13" s="9"/>
      <c r="J13" s="9">
        <f t="shared" si="2"/>
        <v>0</v>
      </c>
      <c r="K13" s="9"/>
      <c r="L13" s="9"/>
      <c r="M13" s="9">
        <f t="shared" si="3"/>
        <v>0</v>
      </c>
      <c r="N13" s="9"/>
      <c r="O13" s="9"/>
      <c r="P13" s="9">
        <f t="shared" si="4"/>
        <v>0</v>
      </c>
      <c r="Q13" s="9"/>
      <c r="R13" s="9"/>
      <c r="S13" s="9">
        <f t="shared" si="5"/>
        <v>0</v>
      </c>
    </row>
    <row r="14" s="1" customFormat="1" customHeight="1" spans="1:19">
      <c r="A14" s="2" t="s">
        <v>150</v>
      </c>
      <c r="B14" s="9"/>
      <c r="C14" s="9"/>
      <c r="D14" s="9">
        <f t="shared" si="0"/>
        <v>0</v>
      </c>
      <c r="E14" s="9"/>
      <c r="F14" s="9"/>
      <c r="G14" s="9">
        <f t="shared" si="1"/>
        <v>0</v>
      </c>
      <c r="H14" s="9"/>
      <c r="I14" s="9"/>
      <c r="J14" s="9">
        <f t="shared" si="2"/>
        <v>0</v>
      </c>
      <c r="K14" s="9"/>
      <c r="L14" s="9"/>
      <c r="M14" s="9">
        <f t="shared" si="3"/>
        <v>0</v>
      </c>
      <c r="N14" s="9"/>
      <c r="O14" s="9"/>
      <c r="P14" s="9">
        <f t="shared" si="4"/>
        <v>0</v>
      </c>
      <c r="Q14" s="9"/>
      <c r="R14" s="9"/>
      <c r="S14" s="9">
        <f t="shared" si="5"/>
        <v>0</v>
      </c>
    </row>
    <row r="15" s="1" customFormat="1" customHeight="1" spans="1:19">
      <c r="A15" s="2" t="s">
        <v>151</v>
      </c>
      <c r="B15" s="9"/>
      <c r="C15" s="9"/>
      <c r="D15" s="9">
        <f t="shared" si="0"/>
        <v>0</v>
      </c>
      <c r="E15" s="9"/>
      <c r="F15" s="9"/>
      <c r="G15" s="9">
        <f t="shared" si="1"/>
        <v>0</v>
      </c>
      <c r="H15" s="9"/>
      <c r="I15" s="9"/>
      <c r="J15" s="9">
        <f t="shared" si="2"/>
        <v>0</v>
      </c>
      <c r="K15" s="9"/>
      <c r="L15" s="9"/>
      <c r="M15" s="9">
        <f t="shared" si="3"/>
        <v>0</v>
      </c>
      <c r="N15" s="9"/>
      <c r="O15" s="9"/>
      <c r="P15" s="9">
        <f t="shared" si="4"/>
        <v>0</v>
      </c>
      <c r="Q15" s="9"/>
      <c r="R15" s="9"/>
      <c r="S15" s="9">
        <f t="shared" si="5"/>
        <v>0</v>
      </c>
    </row>
    <row r="16" s="1" customFormat="1" customHeight="1" spans="1:19">
      <c r="A16" s="2" t="s">
        <v>152</v>
      </c>
      <c r="B16" s="9"/>
      <c r="C16" s="9"/>
      <c r="D16" s="9">
        <f t="shared" si="0"/>
        <v>0</v>
      </c>
      <c r="E16" s="9"/>
      <c r="F16" s="9"/>
      <c r="G16" s="9">
        <f t="shared" si="1"/>
        <v>0</v>
      </c>
      <c r="H16" s="9"/>
      <c r="I16" s="9"/>
      <c r="J16" s="9">
        <f t="shared" si="2"/>
        <v>0</v>
      </c>
      <c r="K16" s="9"/>
      <c r="L16" s="9"/>
      <c r="M16" s="9">
        <f t="shared" si="3"/>
        <v>0</v>
      </c>
      <c r="N16" s="9"/>
      <c r="O16" s="9"/>
      <c r="P16" s="9">
        <f t="shared" si="4"/>
        <v>0</v>
      </c>
      <c r="Q16" s="9"/>
      <c r="R16" s="9"/>
      <c r="S16" s="9">
        <f t="shared" si="5"/>
        <v>0</v>
      </c>
    </row>
    <row r="17" s="1" customFormat="1" customHeight="1" spans="1:19">
      <c r="A17" s="2" t="s">
        <v>153</v>
      </c>
      <c r="B17" s="9"/>
      <c r="C17" s="9"/>
      <c r="D17" s="9">
        <f t="shared" si="0"/>
        <v>0</v>
      </c>
      <c r="E17" s="9"/>
      <c r="F17" s="9"/>
      <c r="G17" s="9">
        <f t="shared" si="1"/>
        <v>0</v>
      </c>
      <c r="H17" s="9"/>
      <c r="I17" s="9"/>
      <c r="J17" s="9">
        <f t="shared" si="2"/>
        <v>0</v>
      </c>
      <c r="K17" s="9"/>
      <c r="L17" s="9"/>
      <c r="M17" s="9">
        <f t="shared" si="3"/>
        <v>0</v>
      </c>
      <c r="N17" s="9"/>
      <c r="O17" s="9"/>
      <c r="P17" s="9">
        <f t="shared" si="4"/>
        <v>0</v>
      </c>
      <c r="Q17" s="9"/>
      <c r="R17" s="9"/>
      <c r="S17" s="9">
        <f t="shared" si="5"/>
        <v>0</v>
      </c>
    </row>
    <row r="18" s="1" customFormat="1" customHeight="1" spans="1:19">
      <c r="A18" s="2" t="s">
        <v>154</v>
      </c>
      <c r="B18" s="9"/>
      <c r="C18" s="9"/>
      <c r="D18" s="9">
        <f t="shared" si="0"/>
        <v>0</v>
      </c>
      <c r="E18" s="9"/>
      <c r="F18" s="9"/>
      <c r="G18" s="9">
        <f t="shared" si="1"/>
        <v>0</v>
      </c>
      <c r="H18" s="9"/>
      <c r="I18" s="9"/>
      <c r="J18" s="9">
        <f t="shared" si="2"/>
        <v>0</v>
      </c>
      <c r="K18" s="9"/>
      <c r="L18" s="9"/>
      <c r="M18" s="9">
        <f t="shared" si="3"/>
        <v>0</v>
      </c>
      <c r="N18" s="9"/>
      <c r="O18" s="9"/>
      <c r="P18" s="9">
        <f t="shared" si="4"/>
        <v>0</v>
      </c>
      <c r="Q18" s="9"/>
      <c r="R18" s="9"/>
      <c r="S18" s="9">
        <f t="shared" si="5"/>
        <v>0</v>
      </c>
    </row>
    <row r="19" s="1" customFormat="1" customHeight="1" spans="1:19">
      <c r="A19" s="2" t="s">
        <v>65</v>
      </c>
      <c r="B19" s="8">
        <v>7.84</v>
      </c>
      <c r="C19" s="8">
        <v>0</v>
      </c>
      <c r="D19" s="9">
        <f t="shared" si="0"/>
        <v>7.84</v>
      </c>
      <c r="E19" s="8"/>
      <c r="F19" s="8">
        <v>181.04</v>
      </c>
      <c r="G19" s="9">
        <f t="shared" si="1"/>
        <v>181.04</v>
      </c>
      <c r="H19" s="8"/>
      <c r="I19" s="8">
        <v>2032.96</v>
      </c>
      <c r="J19" s="9">
        <f t="shared" si="2"/>
        <v>2032.96</v>
      </c>
      <c r="K19" s="8">
        <v>256.32</v>
      </c>
      <c r="L19" s="8">
        <v>1797.65</v>
      </c>
      <c r="M19" s="9">
        <f t="shared" si="3"/>
        <v>2053.97</v>
      </c>
      <c r="N19" s="8">
        <v>685.18</v>
      </c>
      <c r="O19" s="8">
        <v>1163.02</v>
      </c>
      <c r="P19" s="9">
        <f t="shared" si="4"/>
        <v>1848.2</v>
      </c>
      <c r="Q19" s="9">
        <v>502.32</v>
      </c>
      <c r="R19" s="9">
        <v>2441.15</v>
      </c>
      <c r="S19" s="9">
        <f t="shared" si="5"/>
        <v>2943.47</v>
      </c>
    </row>
    <row r="20" s="1" customFormat="1" customHeight="1" spans="1:19">
      <c r="A20" s="2" t="s">
        <v>67</v>
      </c>
      <c r="B20" s="8">
        <v>0</v>
      </c>
      <c r="C20" s="8">
        <v>0</v>
      </c>
      <c r="D20" s="9">
        <f t="shared" si="0"/>
        <v>0</v>
      </c>
      <c r="E20" s="8"/>
      <c r="F20" s="8">
        <v>0</v>
      </c>
      <c r="G20" s="9">
        <f t="shared" si="1"/>
        <v>0</v>
      </c>
      <c r="H20" s="8">
        <v>0</v>
      </c>
      <c r="I20" s="8">
        <v>0</v>
      </c>
      <c r="J20" s="9">
        <f t="shared" si="2"/>
        <v>0</v>
      </c>
      <c r="K20" s="8">
        <v>0</v>
      </c>
      <c r="L20" s="8">
        <v>0</v>
      </c>
      <c r="M20" s="9">
        <f t="shared" si="3"/>
        <v>0</v>
      </c>
      <c r="N20" s="8">
        <v>0</v>
      </c>
      <c r="O20" s="8">
        <v>0</v>
      </c>
      <c r="P20" s="9">
        <f t="shared" si="4"/>
        <v>0</v>
      </c>
      <c r="Q20" s="9"/>
      <c r="R20" s="9">
        <v>0</v>
      </c>
      <c r="S20" s="9">
        <f t="shared" si="5"/>
        <v>0</v>
      </c>
    </row>
    <row r="21" s="1" customFormat="1" customHeight="1" spans="1:19">
      <c r="A21" s="2" t="s">
        <v>68</v>
      </c>
      <c r="B21" s="8">
        <v>0</v>
      </c>
      <c r="C21" s="8">
        <v>34.04</v>
      </c>
      <c r="D21" s="9">
        <f t="shared" si="0"/>
        <v>34.04</v>
      </c>
      <c r="E21" s="8"/>
      <c r="F21" s="8">
        <v>4.79</v>
      </c>
      <c r="G21" s="9">
        <f t="shared" si="1"/>
        <v>4.79</v>
      </c>
      <c r="H21" s="8">
        <v>0</v>
      </c>
      <c r="I21" s="8">
        <v>125.83</v>
      </c>
      <c r="J21" s="9">
        <f t="shared" si="2"/>
        <v>125.83</v>
      </c>
      <c r="K21" s="8">
        <v>0</v>
      </c>
      <c r="L21" s="8">
        <v>62.15</v>
      </c>
      <c r="M21" s="9">
        <f t="shared" si="3"/>
        <v>62.15</v>
      </c>
      <c r="N21" s="8">
        <v>0</v>
      </c>
      <c r="O21" s="8">
        <v>31.06</v>
      </c>
      <c r="P21" s="9">
        <f t="shared" si="4"/>
        <v>31.06</v>
      </c>
      <c r="Q21" s="9"/>
      <c r="R21" s="9">
        <v>149.02</v>
      </c>
      <c r="S21" s="9">
        <f t="shared" si="5"/>
        <v>149.02</v>
      </c>
    </row>
    <row r="22" s="1" customFormat="1" customHeight="1" spans="1:19">
      <c r="A22" s="2" t="s">
        <v>69</v>
      </c>
      <c r="B22" s="8">
        <v>0</v>
      </c>
      <c r="C22" s="8">
        <v>0</v>
      </c>
      <c r="D22" s="9">
        <f t="shared" si="0"/>
        <v>0</v>
      </c>
      <c r="E22" s="8"/>
      <c r="F22" s="8">
        <v>0</v>
      </c>
      <c r="G22" s="9">
        <f t="shared" si="1"/>
        <v>0</v>
      </c>
      <c r="H22" s="8">
        <v>0</v>
      </c>
      <c r="I22" s="8">
        <v>0</v>
      </c>
      <c r="J22" s="9">
        <f t="shared" si="2"/>
        <v>0</v>
      </c>
      <c r="K22" s="8">
        <v>0</v>
      </c>
      <c r="L22" s="8">
        <v>0</v>
      </c>
      <c r="M22" s="9">
        <f t="shared" si="3"/>
        <v>0</v>
      </c>
      <c r="N22" s="8">
        <v>0</v>
      </c>
      <c r="O22" s="8">
        <v>0</v>
      </c>
      <c r="P22" s="9">
        <f t="shared" si="4"/>
        <v>0</v>
      </c>
      <c r="Q22" s="9"/>
      <c r="R22" s="9"/>
      <c r="S22" s="9">
        <f t="shared" si="5"/>
        <v>0</v>
      </c>
    </row>
    <row r="23" s="1" customFormat="1" customHeight="1" spans="1:19">
      <c r="A23" s="2" t="s">
        <v>73</v>
      </c>
      <c r="B23" s="8">
        <v>0</v>
      </c>
      <c r="C23" s="8">
        <v>0</v>
      </c>
      <c r="D23" s="9">
        <f t="shared" si="0"/>
        <v>0</v>
      </c>
      <c r="E23" s="8"/>
      <c r="F23" s="8">
        <v>0</v>
      </c>
      <c r="G23" s="9">
        <f t="shared" si="1"/>
        <v>0</v>
      </c>
      <c r="H23" s="8">
        <v>0</v>
      </c>
      <c r="I23" s="8">
        <v>0</v>
      </c>
      <c r="J23" s="9">
        <f t="shared" si="2"/>
        <v>0</v>
      </c>
      <c r="K23" s="8">
        <v>0</v>
      </c>
      <c r="L23" s="8">
        <v>0</v>
      </c>
      <c r="M23" s="9">
        <f t="shared" si="3"/>
        <v>0</v>
      </c>
      <c r="N23" s="8">
        <v>0</v>
      </c>
      <c r="O23" s="8">
        <v>0</v>
      </c>
      <c r="P23" s="9">
        <f t="shared" si="4"/>
        <v>0</v>
      </c>
      <c r="Q23" s="9"/>
      <c r="R23" s="9"/>
      <c r="S23" s="9">
        <f t="shared" si="5"/>
        <v>0</v>
      </c>
    </row>
    <row r="24" s="1" customFormat="1" customHeight="1" spans="1:19">
      <c r="A24" s="2" t="s">
        <v>75</v>
      </c>
      <c r="B24" s="8">
        <v>0.74</v>
      </c>
      <c r="C24" s="8">
        <v>5.1</v>
      </c>
      <c r="D24" s="9">
        <f t="shared" si="0"/>
        <v>5.84</v>
      </c>
      <c r="E24" s="8"/>
      <c r="F24" s="8">
        <v>2.94</v>
      </c>
      <c r="G24" s="9">
        <f t="shared" si="1"/>
        <v>2.94</v>
      </c>
      <c r="H24" s="8">
        <v>0.41</v>
      </c>
      <c r="I24" s="8">
        <v>24.58</v>
      </c>
      <c r="J24" s="9">
        <f t="shared" si="2"/>
        <v>24.99</v>
      </c>
      <c r="K24" s="8">
        <v>0.68</v>
      </c>
      <c r="L24" s="8">
        <v>15.44</v>
      </c>
      <c r="M24" s="9">
        <f t="shared" si="3"/>
        <v>16.12</v>
      </c>
      <c r="N24" s="8">
        <v>1.19</v>
      </c>
      <c r="O24" s="8">
        <v>4.68</v>
      </c>
      <c r="P24" s="9">
        <f t="shared" si="4"/>
        <v>5.87</v>
      </c>
      <c r="Q24" s="9">
        <v>10.33</v>
      </c>
      <c r="R24" s="9">
        <v>37.67</v>
      </c>
      <c r="S24" s="9">
        <f t="shared" si="5"/>
        <v>48</v>
      </c>
    </row>
    <row r="25" s="1" customFormat="1" customHeight="1" spans="1:19">
      <c r="A25" s="2" t="s">
        <v>78</v>
      </c>
      <c r="B25" s="8">
        <v>0</v>
      </c>
      <c r="C25" s="8">
        <v>0</v>
      </c>
      <c r="D25" s="9">
        <f t="shared" si="0"/>
        <v>0</v>
      </c>
      <c r="E25" s="8"/>
      <c r="F25" s="8">
        <v>0</v>
      </c>
      <c r="G25" s="9">
        <f t="shared" si="1"/>
        <v>0</v>
      </c>
      <c r="H25" s="8">
        <v>0</v>
      </c>
      <c r="I25" s="8">
        <v>0</v>
      </c>
      <c r="J25" s="9">
        <f t="shared" si="2"/>
        <v>0</v>
      </c>
      <c r="K25" s="8">
        <v>0</v>
      </c>
      <c r="L25" s="8">
        <v>0</v>
      </c>
      <c r="M25" s="9">
        <f t="shared" si="3"/>
        <v>0</v>
      </c>
      <c r="N25" s="8">
        <v>0</v>
      </c>
      <c r="O25" s="8">
        <v>0</v>
      </c>
      <c r="P25" s="9">
        <f t="shared" si="4"/>
        <v>0</v>
      </c>
      <c r="Q25" s="9"/>
      <c r="R25" s="9"/>
      <c r="S25" s="9">
        <f t="shared" si="5"/>
        <v>0</v>
      </c>
    </row>
    <row r="26" s="1" customFormat="1" customHeight="1" spans="1:19">
      <c r="A26" s="2" t="s">
        <v>81</v>
      </c>
      <c r="B26" s="8">
        <v>0</v>
      </c>
      <c r="C26" s="8">
        <v>7.75</v>
      </c>
      <c r="D26" s="9">
        <f t="shared" si="0"/>
        <v>7.75</v>
      </c>
      <c r="E26" s="8"/>
      <c r="F26" s="8">
        <v>6.56</v>
      </c>
      <c r="G26" s="9">
        <f t="shared" si="1"/>
        <v>6.56</v>
      </c>
      <c r="H26" s="8">
        <v>0</v>
      </c>
      <c r="I26" s="8">
        <v>40.28</v>
      </c>
      <c r="J26" s="9">
        <f t="shared" si="2"/>
        <v>40.28</v>
      </c>
      <c r="K26" s="8">
        <v>0</v>
      </c>
      <c r="L26" s="8">
        <v>25.18</v>
      </c>
      <c r="M26" s="9">
        <f t="shared" si="3"/>
        <v>25.18</v>
      </c>
      <c r="N26" s="8">
        <v>0</v>
      </c>
      <c r="O26" s="8">
        <v>0</v>
      </c>
      <c r="P26" s="9">
        <f t="shared" si="4"/>
        <v>0</v>
      </c>
      <c r="Q26" s="9"/>
      <c r="R26" s="9">
        <v>54.46</v>
      </c>
      <c r="S26" s="9">
        <f t="shared" si="5"/>
        <v>54.46</v>
      </c>
    </row>
    <row r="27" s="1" customFormat="1" customHeight="1" spans="1:19">
      <c r="A27" s="2" t="s">
        <v>82</v>
      </c>
      <c r="B27" s="8">
        <v>8.48</v>
      </c>
      <c r="C27" s="8">
        <v>0</v>
      </c>
      <c r="D27" s="9">
        <f t="shared" si="0"/>
        <v>8.48</v>
      </c>
      <c r="E27" s="8"/>
      <c r="F27" s="8">
        <v>30.39</v>
      </c>
      <c r="G27" s="9">
        <f t="shared" si="1"/>
        <v>30.39</v>
      </c>
      <c r="H27" s="8">
        <v>5.45</v>
      </c>
      <c r="I27" s="8">
        <v>0</v>
      </c>
      <c r="J27" s="9">
        <f t="shared" si="2"/>
        <v>5.45</v>
      </c>
      <c r="K27" s="8">
        <v>0</v>
      </c>
      <c r="L27" s="8">
        <v>0</v>
      </c>
      <c r="M27" s="9">
        <f t="shared" si="3"/>
        <v>0</v>
      </c>
      <c r="N27" s="8">
        <v>4.99</v>
      </c>
      <c r="O27" s="8">
        <v>0</v>
      </c>
      <c r="P27" s="9">
        <f t="shared" si="4"/>
        <v>4.99</v>
      </c>
      <c r="Q27" s="9">
        <v>35.47</v>
      </c>
      <c r="R27" s="16"/>
      <c r="S27" s="9">
        <f t="shared" si="5"/>
        <v>35.47</v>
      </c>
    </row>
    <row r="28" s="1" customFormat="1" customHeight="1" spans="1:19">
      <c r="A28" s="2" t="s">
        <v>83</v>
      </c>
      <c r="B28" s="8">
        <v>12</v>
      </c>
      <c r="C28" s="8">
        <v>21.6</v>
      </c>
      <c r="D28" s="9">
        <f t="shared" si="0"/>
        <v>33.6</v>
      </c>
      <c r="E28" s="8"/>
      <c r="F28" s="8">
        <v>16.3</v>
      </c>
      <c r="G28" s="9">
        <f t="shared" si="1"/>
        <v>16.3</v>
      </c>
      <c r="H28" s="8">
        <v>9.4</v>
      </c>
      <c r="I28" s="8">
        <v>91.65</v>
      </c>
      <c r="J28" s="9">
        <f t="shared" si="2"/>
        <v>101.05</v>
      </c>
      <c r="K28" s="8">
        <v>11.65</v>
      </c>
      <c r="L28" s="8">
        <v>53.59</v>
      </c>
      <c r="M28" s="9">
        <f t="shared" si="3"/>
        <v>65.24</v>
      </c>
      <c r="N28" s="8">
        <v>82.8</v>
      </c>
      <c r="O28" s="8">
        <v>50.6</v>
      </c>
      <c r="P28" s="9">
        <f t="shared" si="4"/>
        <v>133.4</v>
      </c>
      <c r="Q28" s="9">
        <v>77.18</v>
      </c>
      <c r="R28" s="9">
        <v>68.1</v>
      </c>
      <c r="S28" s="9">
        <f t="shared" si="5"/>
        <v>145.28</v>
      </c>
    </row>
    <row r="29" s="1" customFormat="1" customHeight="1" spans="1:19">
      <c r="A29" s="2" t="s">
        <v>155</v>
      </c>
      <c r="B29" s="8">
        <v>0</v>
      </c>
      <c r="C29" s="8">
        <v>0</v>
      </c>
      <c r="D29" s="9">
        <f t="shared" si="0"/>
        <v>0</v>
      </c>
      <c r="E29" s="8"/>
      <c r="F29" s="8">
        <v>3</v>
      </c>
      <c r="G29" s="9">
        <f t="shared" si="1"/>
        <v>3</v>
      </c>
      <c r="H29" s="8">
        <v>3</v>
      </c>
      <c r="I29" s="8">
        <v>25</v>
      </c>
      <c r="J29" s="9">
        <f t="shared" si="2"/>
        <v>28</v>
      </c>
      <c r="K29" s="8">
        <v>0</v>
      </c>
      <c r="L29" s="8">
        <v>33</v>
      </c>
      <c r="M29" s="9">
        <f t="shared" si="3"/>
        <v>33</v>
      </c>
      <c r="N29" s="8">
        <v>0</v>
      </c>
      <c r="O29" s="8">
        <v>0</v>
      </c>
      <c r="P29" s="9">
        <f t="shared" si="4"/>
        <v>0</v>
      </c>
      <c r="Q29" s="9">
        <v>9</v>
      </c>
      <c r="R29" s="9">
        <v>19</v>
      </c>
      <c r="S29" s="9">
        <f t="shared" si="5"/>
        <v>28</v>
      </c>
    </row>
    <row r="30" s="1" customFormat="1" customHeight="1" spans="1:19">
      <c r="A30" s="2" t="s">
        <v>88</v>
      </c>
      <c r="B30" s="9">
        <v>0.134556873198206</v>
      </c>
      <c r="C30" s="9">
        <v>1.01749833579539</v>
      </c>
      <c r="D30" s="9"/>
      <c r="E30" s="8"/>
      <c r="F30" s="8">
        <v>0.475735206405837</v>
      </c>
      <c r="G30" s="9"/>
      <c r="H30" s="17">
        <v>0.117913150308414</v>
      </c>
      <c r="I30" s="17">
        <v>4.49679545268418</v>
      </c>
      <c r="J30" s="9"/>
      <c r="K30" s="17">
        <v>0.202939258897409</v>
      </c>
      <c r="L30" s="17">
        <v>2.95660191375584</v>
      </c>
      <c r="M30" s="9"/>
      <c r="N30" s="8">
        <v>2.82</v>
      </c>
      <c r="O30" s="8">
        <v>18.57</v>
      </c>
      <c r="P30" s="9"/>
      <c r="Q30" s="9">
        <v>2.29821804351604</v>
      </c>
      <c r="R30" s="9">
        <v>3.22282058130222</v>
      </c>
      <c r="S30" s="9"/>
    </row>
    <row r="31" s="1" customFormat="1" customHeight="1" spans="1:19">
      <c r="A31" s="2" t="s">
        <v>90</v>
      </c>
      <c r="B31" s="9">
        <v>0.198121540097038</v>
      </c>
      <c r="C31" s="9">
        <v>5.25042707914897</v>
      </c>
      <c r="D31" s="9"/>
      <c r="E31" s="8"/>
      <c r="F31" s="8">
        <v>1.3874722147785</v>
      </c>
      <c r="G31" s="9"/>
      <c r="H31" s="17">
        <v>0.121863240843745</v>
      </c>
      <c r="I31" s="17">
        <v>24.245199088566</v>
      </c>
      <c r="J31" s="9"/>
      <c r="K31" s="17">
        <v>0.274211526622179</v>
      </c>
      <c r="L31" s="17">
        <v>13.5987233900379</v>
      </c>
      <c r="M31" s="9"/>
      <c r="N31" s="8">
        <v>1.68</v>
      </c>
      <c r="O31" s="8">
        <v>2.57</v>
      </c>
      <c r="P31" s="9"/>
      <c r="Q31" s="9">
        <v>3.22264245419619</v>
      </c>
      <c r="R31" s="9">
        <v>26.0077753526392</v>
      </c>
      <c r="S31" s="9"/>
    </row>
    <row r="32" s="1" customFormat="1" customHeight="1" spans="1:19">
      <c r="A32" s="2" t="s">
        <v>132</v>
      </c>
      <c r="B32" s="9">
        <v>3.681</v>
      </c>
      <c r="C32" s="9">
        <v>23.2206</v>
      </c>
      <c r="D32" s="9">
        <f>SUM(B32:C32)</f>
        <v>26.9016</v>
      </c>
      <c r="E32" s="8"/>
      <c r="F32" s="8">
        <v>7.2912</v>
      </c>
      <c r="G32" s="9">
        <f>SUM(E32:F32)</f>
        <v>7.2912</v>
      </c>
      <c r="H32" s="8">
        <v>2.067</v>
      </c>
      <c r="I32" s="8">
        <v>105.1374</v>
      </c>
      <c r="J32" s="9">
        <f>SUM(H32:I32)</f>
        <v>107.2044</v>
      </c>
      <c r="K32" s="17">
        <v>3.378</v>
      </c>
      <c r="L32" s="17">
        <v>52.8936</v>
      </c>
      <c r="M32" s="9">
        <f>SUM(K32:L32)</f>
        <v>56.2716</v>
      </c>
      <c r="N32" s="8">
        <v>30.2259</v>
      </c>
      <c r="O32" s="8">
        <v>79.3668</v>
      </c>
      <c r="P32" s="9">
        <f>SUM(N32:O32)</f>
        <v>109.5927</v>
      </c>
      <c r="Q32" s="8">
        <v>23.838</v>
      </c>
      <c r="R32" s="8">
        <v>121.0482</v>
      </c>
      <c r="S32" s="9">
        <f>SUM(Q32:R32)</f>
        <v>144.8862</v>
      </c>
    </row>
    <row r="33" s="1" customFormat="1" customHeight="1" spans="1:19">
      <c r="A33" s="2" t="s">
        <v>137</v>
      </c>
      <c r="B33" s="8">
        <v>1.227</v>
      </c>
      <c r="C33" s="8">
        <v>7.7402</v>
      </c>
      <c r="D33" s="9">
        <f>SUM(B33:C33)</f>
        <v>8.9672</v>
      </c>
      <c r="E33" s="8"/>
      <c r="F33" s="8">
        <v>2.4304</v>
      </c>
      <c r="G33" s="9">
        <f>SUM(E33:F33)</f>
        <v>2.4304</v>
      </c>
      <c r="H33" s="8">
        <v>0.689</v>
      </c>
      <c r="I33" s="8">
        <v>35.0458</v>
      </c>
      <c r="J33" s="9">
        <f>SUM(H33:I33)</f>
        <v>35.7348</v>
      </c>
      <c r="K33" s="17">
        <v>2.252</v>
      </c>
      <c r="L33" s="17">
        <v>35.2624</v>
      </c>
      <c r="M33" s="9">
        <f>SUM(K33:L33)</f>
        <v>37.5144</v>
      </c>
      <c r="N33" s="8">
        <v>20.1506</v>
      </c>
      <c r="O33" s="8">
        <v>52.9112</v>
      </c>
      <c r="P33" s="9">
        <f>SUM(N33:O33)</f>
        <v>73.0618</v>
      </c>
      <c r="Q33" s="8">
        <v>15.892</v>
      </c>
      <c r="R33" s="8">
        <v>80.6988</v>
      </c>
      <c r="S33" s="9">
        <f>SUM(Q33:R33)</f>
        <v>96.5908</v>
      </c>
    </row>
    <row r="34" s="1" customFormat="1" customHeight="1" spans="1:19">
      <c r="A34" s="13" t="s">
        <v>156</v>
      </c>
      <c r="B34" s="14">
        <v>-44.2276784132953</v>
      </c>
      <c r="C34" s="14">
        <v>-201.038925414944</v>
      </c>
      <c r="D34" s="14">
        <f>D11-SUM(D12:D33)</f>
        <v>-229.6988</v>
      </c>
      <c r="E34" s="14">
        <v>0</v>
      </c>
      <c r="F34" s="14">
        <v>-445.595207421184</v>
      </c>
      <c r="G34" s="14">
        <f>G11-SUM(G12:G33)</f>
        <v>-441.3016</v>
      </c>
      <c r="H34" s="14">
        <v>-25.0447763911521</v>
      </c>
      <c r="I34" s="14">
        <v>-3043.84519454125</v>
      </c>
      <c r="J34" s="14">
        <f>J11-SUM(J12:J33)</f>
        <v>-3039.2192</v>
      </c>
      <c r="K34" s="14">
        <v>-242.15715078552</v>
      </c>
      <c r="L34" s="14">
        <v>-2198.20132530379</v>
      </c>
      <c r="M34" s="14">
        <f>M11-SUM(M12:M33)</f>
        <v>-2423.326</v>
      </c>
      <c r="N34" s="14">
        <v>-349.5065</v>
      </c>
      <c r="O34" s="14">
        <v>-1082.818</v>
      </c>
      <c r="P34" s="14">
        <f>P11-SUM(P12:P33)</f>
        <v>-1406.6845</v>
      </c>
      <c r="Q34" s="14">
        <v>-300.950860497712</v>
      </c>
      <c r="R34" s="14">
        <v>-2959.03759593394</v>
      </c>
      <c r="S34" s="14">
        <f>S11-SUM(S12:S33)</f>
        <v>-3225.237</v>
      </c>
    </row>
    <row r="37" s="1" customFormat="1" customHeight="1" spans="1:19">
      <c r="A37" s="1" t="s">
        <v>157</v>
      </c>
    </row>
    <row r="38" s="1" customFormat="1" customHeight="1" spans="1:19">
      <c r="A38" s="1" t="s">
        <v>158</v>
      </c>
    </row>
    <row r="39" s="1" customFormat="1" customHeight="1" spans="1:19">
      <c r="A39" s="1" t="s">
        <v>159</v>
      </c>
    </row>
    <row r="40" s="1" customFormat="1" customHeight="1" spans="1:19">
      <c r="A40" s="1" t="s">
        <v>160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拼多多</vt:lpstr>
      <vt:lpstr>清仓产品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皮卡z</cp:lastModifiedBy>
  <dcterms:created xsi:type="dcterms:W3CDTF">2006-09-16T08:00:00Z</dcterms:created>
  <dcterms:modified xsi:type="dcterms:W3CDTF">2026-08-05T17:17:18Z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ABBFC5E9BE9D9C3C9DFF726A8576D84B_42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